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14. PRORAČUN\PRORAČUN 2024\15 PRORAČUN 2024.-2026.-donesen na Skupštini\originali\"/>
    </mc:Choice>
  </mc:AlternateContent>
  <xr:revisionPtr revIDLastSave="0" documentId="13_ncr:1_{C77899B3-0531-45E6-8CC2-D7E66862503F}" xr6:coauthVersionLast="47" xr6:coauthVersionMax="47" xr10:uidLastSave="{00000000-0000-0000-0000-000000000000}"/>
  <bookViews>
    <workbookView xWindow="5040" yWindow="3255" windowWidth="21600" windowHeight="11385" xr2:uid="{00000000-000D-0000-FFFF-FFFF00000000}"/>
  </bookViews>
  <sheets>
    <sheet name="Sažetak" sheetId="8" r:id="rId1"/>
    <sheet name="Račun prihoda i rashoda" sheetId="3" r:id="rId2"/>
    <sheet name="Rashodi po funkcijskoj" sheetId="12" r:id="rId3"/>
    <sheet name="Račun financiranja" sheetId="6" r:id="rId4"/>
    <sheet name="Posebni dio" sheetId="10" r:id="rId5"/>
  </sheets>
  <definedNames>
    <definedName name="_xlnm.Print_Titles" localSheetId="4">'Posebni dio'!$8:$9</definedName>
    <definedName name="_xlnm.Print_Titles" localSheetId="1">'Račun prihoda i rashoda'!$52:$53</definedName>
    <definedName name="_xlnm.Print_Area" localSheetId="4">'Posebni dio'!$A$1:$D$1765</definedName>
    <definedName name="_xlnm.Print_Area" localSheetId="3">'Račun financiranja'!$A$1:$J$36</definedName>
    <definedName name="_xlnm.Print_Area" localSheetId="1">'Račun prihoda i rashoda'!$A$1:$J$144</definedName>
    <definedName name="_xlnm.Print_Area" localSheetId="2">'Rashodi po funkcijskoj'!$A$1:$J$55</definedName>
    <definedName name="_xlnm.Print_Area" localSheetId="0">Sažetak!$A$1:$J$43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G30" i="8"/>
  <c r="E30" i="8"/>
  <c r="I27" i="8"/>
  <c r="G27" i="8"/>
  <c r="E27" i="8"/>
  <c r="I26" i="8"/>
  <c r="G26" i="8"/>
  <c r="E26" i="8"/>
  <c r="I22" i="8"/>
  <c r="G22" i="8"/>
  <c r="E22" i="8"/>
  <c r="I21" i="8"/>
  <c r="G21" i="8"/>
  <c r="E21" i="8"/>
  <c r="I19" i="8"/>
  <c r="G19" i="8"/>
  <c r="E19" i="8"/>
  <c r="I18" i="8"/>
  <c r="G18" i="8"/>
  <c r="E18" i="8"/>
  <c r="J127" i="3"/>
  <c r="H127" i="3"/>
  <c r="F127" i="3"/>
  <c r="J100" i="3"/>
  <c r="H100" i="3"/>
  <c r="J72" i="3"/>
  <c r="H72" i="3"/>
  <c r="F72" i="3"/>
  <c r="I17" i="12"/>
  <c r="J23" i="12"/>
  <c r="H23" i="12"/>
  <c r="G17" i="12"/>
  <c r="F23" i="12"/>
  <c r="E17" i="12"/>
  <c r="C17" i="12"/>
  <c r="D23" i="12"/>
  <c r="D127" i="3"/>
  <c r="I95" i="3"/>
  <c r="J102" i="3"/>
  <c r="H102" i="3"/>
  <c r="G95" i="3"/>
  <c r="F102" i="3"/>
  <c r="E95" i="3"/>
  <c r="C95" i="3"/>
  <c r="D102" i="3"/>
  <c r="F100" i="3"/>
  <c r="D72" i="3"/>
  <c r="J33" i="3"/>
  <c r="H33" i="3"/>
  <c r="F33" i="3"/>
  <c r="D33" i="3"/>
  <c r="I30" i="3"/>
  <c r="G30" i="3"/>
  <c r="E30" i="3"/>
  <c r="C30" i="3"/>
  <c r="B22" i="8" l="1"/>
  <c r="B21" i="8"/>
  <c r="B19" i="8"/>
  <c r="B18" i="8"/>
  <c r="D100" i="3"/>
  <c r="I44" i="3"/>
  <c r="G44" i="3"/>
  <c r="E44" i="3"/>
  <c r="C44" i="3"/>
  <c r="D46" i="3"/>
  <c r="D45" i="3"/>
  <c r="J45" i="3"/>
  <c r="H45" i="3"/>
  <c r="F45" i="3"/>
  <c r="I36" i="3"/>
  <c r="G36" i="3"/>
  <c r="E36" i="3"/>
  <c r="J37" i="3"/>
  <c r="H37" i="3"/>
  <c r="F37" i="3"/>
  <c r="D37" i="3"/>
  <c r="C36" i="3"/>
  <c r="D36" i="3" s="1"/>
  <c r="D15" i="6"/>
  <c r="D14" i="6"/>
  <c r="D12" i="6"/>
  <c r="D10" i="6"/>
  <c r="C36" i="6"/>
  <c r="C29" i="6"/>
  <c r="C26" i="6"/>
  <c r="C13" i="6"/>
  <c r="D13" i="6" s="1"/>
  <c r="C11" i="6"/>
  <c r="C9" i="6"/>
  <c r="F54" i="12"/>
  <c r="F53" i="12"/>
  <c r="F52" i="12"/>
  <c r="F51" i="12"/>
  <c r="F49" i="12"/>
  <c r="F48" i="12"/>
  <c r="F47" i="12"/>
  <c r="F46" i="12"/>
  <c r="F45" i="12"/>
  <c r="F44" i="12"/>
  <c r="F43" i="12"/>
  <c r="F41" i="12"/>
  <c r="F40" i="12"/>
  <c r="F39" i="12"/>
  <c r="F37" i="12"/>
  <c r="F36" i="12"/>
  <c r="F35" i="12"/>
  <c r="F34" i="12"/>
  <c r="F33" i="12"/>
  <c r="F32" i="12"/>
  <c r="F30" i="12"/>
  <c r="F28" i="12"/>
  <c r="F27" i="12"/>
  <c r="F26" i="12"/>
  <c r="F25" i="12"/>
  <c r="F22" i="12"/>
  <c r="F21" i="12"/>
  <c r="F20" i="12"/>
  <c r="F19" i="12"/>
  <c r="F18" i="12"/>
  <c r="F16" i="12"/>
  <c r="F15" i="12"/>
  <c r="F14" i="12"/>
  <c r="F12" i="12"/>
  <c r="F11" i="12"/>
  <c r="F9" i="12"/>
  <c r="F8" i="12"/>
  <c r="F7" i="12"/>
  <c r="F6" i="12"/>
  <c r="D54" i="12"/>
  <c r="D53" i="12"/>
  <c r="D52" i="12"/>
  <c r="D51" i="12"/>
  <c r="D49" i="12"/>
  <c r="D48" i="12"/>
  <c r="D47" i="12"/>
  <c r="D46" i="12"/>
  <c r="D45" i="12"/>
  <c r="D44" i="12"/>
  <c r="D43" i="12"/>
  <c r="D41" i="12"/>
  <c r="D40" i="12"/>
  <c r="D39" i="12"/>
  <c r="D37" i="12"/>
  <c r="D36" i="12"/>
  <c r="D35" i="12"/>
  <c r="D34" i="12"/>
  <c r="D33" i="12"/>
  <c r="D32" i="12"/>
  <c r="D30" i="12"/>
  <c r="D28" i="12"/>
  <c r="D27" i="12"/>
  <c r="D26" i="12"/>
  <c r="D25" i="12"/>
  <c r="D22" i="12"/>
  <c r="D21" i="12"/>
  <c r="D20" i="12"/>
  <c r="D19" i="12"/>
  <c r="D18" i="12"/>
  <c r="D16" i="12"/>
  <c r="D15" i="12"/>
  <c r="D14" i="12"/>
  <c r="D12" i="12"/>
  <c r="D11" i="12"/>
  <c r="D9" i="12"/>
  <c r="D8" i="12"/>
  <c r="D7" i="12"/>
  <c r="D6" i="12"/>
  <c r="C50" i="12"/>
  <c r="D50" i="12" s="1"/>
  <c r="C42" i="12"/>
  <c r="D42" i="12" s="1"/>
  <c r="C38" i="12"/>
  <c r="D38" i="12"/>
  <c r="C31" i="12"/>
  <c r="D31" i="12" s="1"/>
  <c r="C29" i="12"/>
  <c r="F29" i="12" s="1"/>
  <c r="C24" i="12"/>
  <c r="D24" i="12" s="1"/>
  <c r="D17" i="12"/>
  <c r="C13" i="12"/>
  <c r="D13" i="12" s="1"/>
  <c r="C10" i="12"/>
  <c r="C5" i="12"/>
  <c r="F142" i="3"/>
  <c r="F141" i="3"/>
  <c r="F140" i="3"/>
  <c r="F139" i="3"/>
  <c r="F138" i="3"/>
  <c r="F137" i="3"/>
  <c r="F136" i="3"/>
  <c r="F135" i="3"/>
  <c r="F134" i="3"/>
  <c r="F132" i="3"/>
  <c r="F131" i="3"/>
  <c r="F129" i="3"/>
  <c r="F128" i="3"/>
  <c r="F126" i="3"/>
  <c r="F125" i="3"/>
  <c r="F124" i="3"/>
  <c r="F123" i="3"/>
  <c r="F122" i="3"/>
  <c r="F121" i="3"/>
  <c r="F120" i="3"/>
  <c r="F118" i="3"/>
  <c r="F117" i="3"/>
  <c r="F116" i="3"/>
  <c r="F115" i="3"/>
  <c r="F114" i="3"/>
  <c r="F113" i="3"/>
  <c r="F112" i="3"/>
  <c r="F109" i="3"/>
  <c r="F108" i="3"/>
  <c r="F107" i="3"/>
  <c r="F106" i="3"/>
  <c r="F105" i="3"/>
  <c r="F104" i="3"/>
  <c r="F101" i="3"/>
  <c r="F99" i="3"/>
  <c r="F98" i="3"/>
  <c r="F97" i="3"/>
  <c r="F96" i="3"/>
  <c r="F94" i="3"/>
  <c r="F93" i="3"/>
  <c r="F92" i="3"/>
  <c r="F91" i="3"/>
  <c r="F90" i="3"/>
  <c r="F88" i="3"/>
  <c r="F87" i="3"/>
  <c r="F86" i="3"/>
  <c r="F85" i="3"/>
  <c r="F84" i="3"/>
  <c r="F82" i="3"/>
  <c r="F81" i="3"/>
  <c r="F80" i="3"/>
  <c r="F79" i="3"/>
  <c r="F78" i="3"/>
  <c r="F77" i="3"/>
  <c r="F75" i="3"/>
  <c r="F74" i="3"/>
  <c r="F73" i="3"/>
  <c r="F71" i="3"/>
  <c r="F70" i="3"/>
  <c r="F69" i="3"/>
  <c r="F68" i="3"/>
  <c r="F67" i="3"/>
  <c r="F66" i="3"/>
  <c r="F65" i="3"/>
  <c r="F63" i="3"/>
  <c r="F62" i="3"/>
  <c r="F61" i="3"/>
  <c r="F60" i="3"/>
  <c r="F59" i="3"/>
  <c r="F58" i="3"/>
  <c r="F57" i="3"/>
  <c r="F56" i="3"/>
  <c r="D142" i="3"/>
  <c r="D141" i="3"/>
  <c r="D140" i="3"/>
  <c r="D139" i="3"/>
  <c r="D138" i="3"/>
  <c r="D137" i="3"/>
  <c r="D136" i="3"/>
  <c r="D135" i="3"/>
  <c r="D134" i="3"/>
  <c r="D132" i="3"/>
  <c r="D131" i="3"/>
  <c r="D129" i="3"/>
  <c r="D128" i="3"/>
  <c r="D126" i="3"/>
  <c r="D125" i="3"/>
  <c r="D124" i="3"/>
  <c r="D123" i="3"/>
  <c r="D122" i="3"/>
  <c r="D121" i="3"/>
  <c r="D120" i="3"/>
  <c r="D118" i="3"/>
  <c r="D117" i="3"/>
  <c r="D116" i="3"/>
  <c r="D115" i="3"/>
  <c r="D114" i="3"/>
  <c r="D113" i="3"/>
  <c r="D112" i="3"/>
  <c r="D109" i="3"/>
  <c r="D108" i="3"/>
  <c r="D107" i="3"/>
  <c r="D106" i="3"/>
  <c r="D105" i="3"/>
  <c r="D104" i="3"/>
  <c r="D101" i="3"/>
  <c r="D99" i="3"/>
  <c r="D98" i="3"/>
  <c r="D97" i="3"/>
  <c r="D96" i="3"/>
  <c r="D94" i="3"/>
  <c r="D93" i="3"/>
  <c r="D92" i="3"/>
  <c r="D91" i="3"/>
  <c r="D90" i="3"/>
  <c r="D88" i="3"/>
  <c r="D87" i="3"/>
  <c r="D86" i="3"/>
  <c r="D85" i="3"/>
  <c r="D84" i="3"/>
  <c r="D82" i="3"/>
  <c r="D81" i="3"/>
  <c r="D80" i="3"/>
  <c r="D79" i="3"/>
  <c r="D78" i="3"/>
  <c r="D77" i="3"/>
  <c r="D75" i="3"/>
  <c r="D74" i="3"/>
  <c r="D73" i="3"/>
  <c r="D71" i="3"/>
  <c r="D70" i="3"/>
  <c r="D69" i="3"/>
  <c r="D68" i="3"/>
  <c r="D67" i="3"/>
  <c r="D66" i="3"/>
  <c r="D65" i="3"/>
  <c r="D63" i="3"/>
  <c r="D62" i="3"/>
  <c r="D61" i="3"/>
  <c r="D60" i="3"/>
  <c r="D59" i="3"/>
  <c r="D58" i="3"/>
  <c r="D57" i="3"/>
  <c r="D56" i="3"/>
  <c r="C133" i="3"/>
  <c r="C130" i="3"/>
  <c r="C119" i="3"/>
  <c r="C111" i="3"/>
  <c r="C103" i="3"/>
  <c r="C89" i="3"/>
  <c r="C83" i="3"/>
  <c r="C76" i="3"/>
  <c r="C64" i="3"/>
  <c r="C55" i="3"/>
  <c r="H46" i="3"/>
  <c r="H43" i="3"/>
  <c r="H40" i="3"/>
  <c r="H39" i="3"/>
  <c r="H38" i="3"/>
  <c r="H35" i="3"/>
  <c r="H32" i="3"/>
  <c r="H31" i="3"/>
  <c r="H29" i="3"/>
  <c r="H28" i="3"/>
  <c r="H27" i="3"/>
  <c r="H26" i="3"/>
  <c r="H25" i="3"/>
  <c r="H23" i="3"/>
  <c r="H22" i="3"/>
  <c r="H21" i="3"/>
  <c r="H19" i="3"/>
  <c r="H18" i="3"/>
  <c r="H17" i="3"/>
  <c r="H16" i="3"/>
  <c r="H14" i="3"/>
  <c r="H13" i="3"/>
  <c r="F46" i="3"/>
  <c r="F43" i="3"/>
  <c r="F40" i="3"/>
  <c r="F39" i="3"/>
  <c r="F38" i="3"/>
  <c r="F35" i="3"/>
  <c r="F32" i="3"/>
  <c r="F31" i="3"/>
  <c r="F29" i="3"/>
  <c r="F28" i="3"/>
  <c r="F27" i="3"/>
  <c r="F26" i="3"/>
  <c r="F25" i="3"/>
  <c r="F23" i="3"/>
  <c r="F22" i="3"/>
  <c r="F21" i="3"/>
  <c r="F19" i="3"/>
  <c r="F18" i="3"/>
  <c r="F17" i="3"/>
  <c r="F16" i="3"/>
  <c r="F14" i="3"/>
  <c r="F13" i="3"/>
  <c r="D43" i="3"/>
  <c r="D40" i="3"/>
  <c r="D39" i="3"/>
  <c r="D38" i="3"/>
  <c r="D35" i="3"/>
  <c r="D32" i="3"/>
  <c r="D31" i="3"/>
  <c r="D29" i="3"/>
  <c r="D28" i="3"/>
  <c r="D27" i="3"/>
  <c r="D26" i="3"/>
  <c r="D25" i="3"/>
  <c r="D23" i="3"/>
  <c r="D22" i="3"/>
  <c r="D21" i="3"/>
  <c r="D19" i="3"/>
  <c r="D18" i="3"/>
  <c r="D17" i="3"/>
  <c r="D16" i="3"/>
  <c r="D14" i="3"/>
  <c r="D13" i="3"/>
  <c r="C42" i="3"/>
  <c r="C34" i="3"/>
  <c r="C24" i="3"/>
  <c r="C20" i="3"/>
  <c r="C15" i="3"/>
  <c r="C12" i="3"/>
  <c r="J54" i="12"/>
  <c r="H54" i="12"/>
  <c r="J53" i="12"/>
  <c r="H53" i="12"/>
  <c r="J52" i="12"/>
  <c r="H52" i="12"/>
  <c r="J51" i="12"/>
  <c r="H51" i="12"/>
  <c r="I50" i="12"/>
  <c r="G50" i="12"/>
  <c r="E50" i="12"/>
  <c r="J49" i="12"/>
  <c r="H49" i="12"/>
  <c r="J48" i="12"/>
  <c r="H48" i="12"/>
  <c r="J47" i="12"/>
  <c r="H47" i="12"/>
  <c r="J46" i="12"/>
  <c r="H46" i="12"/>
  <c r="J45" i="12"/>
  <c r="H45" i="12"/>
  <c r="J44" i="12"/>
  <c r="H44" i="12"/>
  <c r="I42" i="12"/>
  <c r="J41" i="12"/>
  <c r="H41" i="12"/>
  <c r="J40" i="12"/>
  <c r="H40" i="12"/>
  <c r="J39" i="12"/>
  <c r="H39" i="12"/>
  <c r="I38" i="12"/>
  <c r="G38" i="12"/>
  <c r="E38" i="12"/>
  <c r="F38" i="12" s="1"/>
  <c r="J37" i="12"/>
  <c r="H37" i="12"/>
  <c r="J36" i="12"/>
  <c r="H36" i="12"/>
  <c r="J35" i="12"/>
  <c r="H35" i="12"/>
  <c r="J34" i="12"/>
  <c r="H34" i="12"/>
  <c r="I31" i="12"/>
  <c r="G31" i="12"/>
  <c r="E31" i="12"/>
  <c r="J32" i="12"/>
  <c r="H32" i="12"/>
  <c r="J30" i="12"/>
  <c r="H30" i="12"/>
  <c r="I29" i="12"/>
  <c r="G29" i="12"/>
  <c r="E29" i="12"/>
  <c r="J28" i="12"/>
  <c r="H28" i="12"/>
  <c r="J27" i="12"/>
  <c r="H27" i="12"/>
  <c r="J26" i="12"/>
  <c r="H26" i="12"/>
  <c r="J25" i="12"/>
  <c r="H25" i="12"/>
  <c r="I24" i="12"/>
  <c r="G24" i="12"/>
  <c r="E24" i="12"/>
  <c r="J21" i="12"/>
  <c r="H21" i="12"/>
  <c r="J20" i="12"/>
  <c r="H20" i="12"/>
  <c r="J19" i="12"/>
  <c r="H19" i="12"/>
  <c r="J16" i="12"/>
  <c r="H16" i="12"/>
  <c r="J15" i="12"/>
  <c r="H15" i="12"/>
  <c r="J14" i="12"/>
  <c r="H14" i="12"/>
  <c r="I13" i="12"/>
  <c r="G13" i="12"/>
  <c r="E13" i="12"/>
  <c r="J12" i="12"/>
  <c r="H12" i="12"/>
  <c r="J11" i="12"/>
  <c r="H11" i="12"/>
  <c r="I10" i="12"/>
  <c r="G10" i="12"/>
  <c r="E10" i="12"/>
  <c r="J9" i="12"/>
  <c r="H9" i="12"/>
  <c r="J8" i="12"/>
  <c r="H8" i="12"/>
  <c r="J6" i="12"/>
  <c r="H6" i="12"/>
  <c r="C25" i="6" l="1"/>
  <c r="C27" i="8" s="1"/>
  <c r="C8" i="6"/>
  <c r="C26" i="8" s="1"/>
  <c r="D11" i="6"/>
  <c r="C17" i="6"/>
  <c r="F50" i="12"/>
  <c r="F31" i="12"/>
  <c r="D29" i="12"/>
  <c r="F24" i="12"/>
  <c r="F10" i="12"/>
  <c r="F5" i="12"/>
  <c r="D5" i="12"/>
  <c r="F13" i="12"/>
  <c r="D10" i="12"/>
  <c r="B27" i="8"/>
  <c r="D9" i="6"/>
  <c r="D17" i="6"/>
  <c r="D111" i="3"/>
  <c r="D103" i="3"/>
  <c r="D119" i="3"/>
  <c r="D133" i="3"/>
  <c r="C11" i="3"/>
  <c r="C18" i="8" s="1"/>
  <c r="D15" i="3"/>
  <c r="D24" i="3"/>
  <c r="D34" i="3"/>
  <c r="D130" i="3"/>
  <c r="D95" i="3"/>
  <c r="D89" i="3"/>
  <c r="D83" i="3"/>
  <c r="D76" i="3"/>
  <c r="D64" i="3"/>
  <c r="D55" i="3"/>
  <c r="D42" i="3"/>
  <c r="D44" i="3"/>
  <c r="C110" i="3"/>
  <c r="C22" i="8" s="1"/>
  <c r="C41" i="3"/>
  <c r="C19" i="8" s="1"/>
  <c r="C54" i="3"/>
  <c r="C21" i="8" s="1"/>
  <c r="D20" i="3"/>
  <c r="D30" i="3"/>
  <c r="D12" i="3"/>
  <c r="C55" i="12"/>
  <c r="J31" i="12"/>
  <c r="H38" i="12"/>
  <c r="J43" i="12"/>
  <c r="H7" i="12"/>
  <c r="E5" i="12"/>
  <c r="J22" i="12"/>
  <c r="G5" i="12"/>
  <c r="J7" i="12"/>
  <c r="J17" i="12"/>
  <c r="H29" i="12"/>
  <c r="I5" i="12"/>
  <c r="J10" i="12"/>
  <c r="J18" i="12"/>
  <c r="J29" i="12"/>
  <c r="H33" i="12"/>
  <c r="J33" i="12"/>
  <c r="J50" i="12"/>
  <c r="H22" i="12"/>
  <c r="J24" i="12"/>
  <c r="J13" i="12"/>
  <c r="H10" i="12"/>
  <c r="H13" i="12"/>
  <c r="F17" i="12"/>
  <c r="H18" i="12"/>
  <c r="J38" i="12"/>
  <c r="H50" i="12"/>
  <c r="H31" i="12"/>
  <c r="H17" i="12"/>
  <c r="H24" i="12"/>
  <c r="G42" i="12"/>
  <c r="J42" i="12" s="1"/>
  <c r="H43" i="12"/>
  <c r="E42" i="12"/>
  <c r="F42" i="12" s="1"/>
  <c r="D55" i="12" l="1"/>
  <c r="D8" i="6"/>
  <c r="B26" i="8"/>
  <c r="D110" i="3"/>
  <c r="D11" i="3"/>
  <c r="D41" i="3"/>
  <c r="C144" i="3"/>
  <c r="D54" i="3"/>
  <c r="J5" i="12"/>
  <c r="H5" i="12"/>
  <c r="I55" i="12"/>
  <c r="G55" i="12"/>
  <c r="H42" i="12"/>
  <c r="E55" i="12"/>
  <c r="F55" i="12" s="1"/>
  <c r="D34" i="6"/>
  <c r="D33" i="6"/>
  <c r="D32" i="6"/>
  <c r="D31" i="6"/>
  <c r="D30" i="6"/>
  <c r="D29" i="6"/>
  <c r="D28" i="6"/>
  <c r="D27" i="6"/>
  <c r="D26" i="6"/>
  <c r="D25" i="6"/>
  <c r="J34" i="6"/>
  <c r="J33" i="6"/>
  <c r="J32" i="6"/>
  <c r="J31" i="6"/>
  <c r="J30" i="6"/>
  <c r="J28" i="6"/>
  <c r="J27" i="6"/>
  <c r="H34" i="6"/>
  <c r="H33" i="6"/>
  <c r="H32" i="6"/>
  <c r="H31" i="6"/>
  <c r="H30" i="6"/>
  <c r="H28" i="6"/>
  <c r="H27" i="6"/>
  <c r="F34" i="6"/>
  <c r="F33" i="6"/>
  <c r="F32" i="6"/>
  <c r="F31" i="6"/>
  <c r="F30" i="6"/>
  <c r="F28" i="6"/>
  <c r="F27" i="6"/>
  <c r="F15" i="6"/>
  <c r="F14" i="6"/>
  <c r="F12" i="6"/>
  <c r="F10" i="6"/>
  <c r="J15" i="6"/>
  <c r="J14" i="6"/>
  <c r="J12" i="6"/>
  <c r="J10" i="6"/>
  <c r="H15" i="6"/>
  <c r="H14" i="6"/>
  <c r="H12" i="6"/>
  <c r="H10" i="6"/>
  <c r="J142" i="3"/>
  <c r="J141" i="3"/>
  <c r="J140" i="3"/>
  <c r="J139" i="3"/>
  <c r="J138" i="3"/>
  <c r="J137" i="3"/>
  <c r="J136" i="3"/>
  <c r="J135" i="3"/>
  <c r="J134" i="3"/>
  <c r="J132" i="3"/>
  <c r="J131" i="3"/>
  <c r="J129" i="3"/>
  <c r="J128" i="3"/>
  <c r="J126" i="3"/>
  <c r="J125" i="3"/>
  <c r="J124" i="3"/>
  <c r="J123" i="3"/>
  <c r="J122" i="3"/>
  <c r="J121" i="3"/>
  <c r="J120" i="3"/>
  <c r="J118" i="3"/>
  <c r="J117" i="3"/>
  <c r="J116" i="3"/>
  <c r="J115" i="3"/>
  <c r="J114" i="3"/>
  <c r="J113" i="3"/>
  <c r="J112" i="3"/>
  <c r="J109" i="3"/>
  <c r="J108" i="3"/>
  <c r="J107" i="3"/>
  <c r="J106" i="3"/>
  <c r="J105" i="3"/>
  <c r="J104" i="3"/>
  <c r="J101" i="3"/>
  <c r="J99" i="3"/>
  <c r="J98" i="3"/>
  <c r="J97" i="3"/>
  <c r="J96" i="3"/>
  <c r="J94" i="3"/>
  <c r="J93" i="3"/>
  <c r="J92" i="3"/>
  <c r="J91" i="3"/>
  <c r="J90" i="3"/>
  <c r="J88" i="3"/>
  <c r="J87" i="3"/>
  <c r="J86" i="3"/>
  <c r="J85" i="3"/>
  <c r="J84" i="3"/>
  <c r="J82" i="3"/>
  <c r="J81" i="3"/>
  <c r="J80" i="3"/>
  <c r="J79" i="3"/>
  <c r="J78" i="3"/>
  <c r="J77" i="3"/>
  <c r="J75" i="3"/>
  <c r="J74" i="3"/>
  <c r="J73" i="3"/>
  <c r="J71" i="3"/>
  <c r="J70" i="3"/>
  <c r="J69" i="3"/>
  <c r="J68" i="3"/>
  <c r="J67" i="3"/>
  <c r="J66" i="3"/>
  <c r="J65" i="3"/>
  <c r="J63" i="3"/>
  <c r="J62" i="3"/>
  <c r="J61" i="3"/>
  <c r="J60" i="3"/>
  <c r="J59" i="3"/>
  <c r="J58" i="3"/>
  <c r="J57" i="3"/>
  <c r="J56" i="3"/>
  <c r="J46" i="3"/>
  <c r="J43" i="3"/>
  <c r="J40" i="3"/>
  <c r="J39" i="3"/>
  <c r="J38" i="3"/>
  <c r="J35" i="3"/>
  <c r="J32" i="3"/>
  <c r="J31" i="3"/>
  <c r="J29" i="3"/>
  <c r="J28" i="3"/>
  <c r="J27" i="3"/>
  <c r="J26" i="3"/>
  <c r="J25" i="3"/>
  <c r="J23" i="3"/>
  <c r="J22" i="3"/>
  <c r="J21" i="3"/>
  <c r="J19" i="3"/>
  <c r="J18" i="3"/>
  <c r="J17" i="3"/>
  <c r="J16" i="3"/>
  <c r="J14" i="3"/>
  <c r="J13" i="3"/>
  <c r="H142" i="3"/>
  <c r="H141" i="3"/>
  <c r="H140" i="3"/>
  <c r="H139" i="3"/>
  <c r="H138" i="3"/>
  <c r="H137" i="3"/>
  <c r="H136" i="3"/>
  <c r="H135" i="3"/>
  <c r="H134" i="3"/>
  <c r="H132" i="3"/>
  <c r="H131" i="3"/>
  <c r="H129" i="3"/>
  <c r="H128" i="3"/>
  <c r="H126" i="3"/>
  <c r="H125" i="3"/>
  <c r="H124" i="3"/>
  <c r="H123" i="3"/>
  <c r="H122" i="3"/>
  <c r="H121" i="3"/>
  <c r="H120" i="3"/>
  <c r="H118" i="3"/>
  <c r="H117" i="3"/>
  <c r="H116" i="3"/>
  <c r="H115" i="3"/>
  <c r="H114" i="3"/>
  <c r="H113" i="3"/>
  <c r="H112" i="3"/>
  <c r="H109" i="3"/>
  <c r="H108" i="3"/>
  <c r="H107" i="3"/>
  <c r="H106" i="3"/>
  <c r="H105" i="3"/>
  <c r="H104" i="3"/>
  <c r="H101" i="3"/>
  <c r="H99" i="3"/>
  <c r="H98" i="3"/>
  <c r="H97" i="3"/>
  <c r="H96" i="3"/>
  <c r="H94" i="3"/>
  <c r="H93" i="3"/>
  <c r="H92" i="3"/>
  <c r="H91" i="3"/>
  <c r="H90" i="3"/>
  <c r="H88" i="3"/>
  <c r="H87" i="3"/>
  <c r="H86" i="3"/>
  <c r="H85" i="3"/>
  <c r="H84" i="3"/>
  <c r="H82" i="3"/>
  <c r="H81" i="3"/>
  <c r="H80" i="3"/>
  <c r="H79" i="3"/>
  <c r="H78" i="3"/>
  <c r="H77" i="3"/>
  <c r="H75" i="3"/>
  <c r="H74" i="3"/>
  <c r="H73" i="3"/>
  <c r="H71" i="3"/>
  <c r="H70" i="3"/>
  <c r="H69" i="3"/>
  <c r="H68" i="3"/>
  <c r="H67" i="3"/>
  <c r="H66" i="3"/>
  <c r="H65" i="3"/>
  <c r="H63" i="3"/>
  <c r="H62" i="3"/>
  <c r="H61" i="3"/>
  <c r="H60" i="3"/>
  <c r="H59" i="3"/>
  <c r="H58" i="3"/>
  <c r="H57" i="3"/>
  <c r="H56" i="3"/>
  <c r="D144" i="3" l="1"/>
  <c r="J55" i="12"/>
  <c r="H55" i="12"/>
  <c r="J34" i="8" l="1"/>
  <c r="J33" i="8"/>
  <c r="H34" i="8"/>
  <c r="H33" i="8"/>
  <c r="I29" i="6"/>
  <c r="I26" i="6"/>
  <c r="I25" i="6" s="1"/>
  <c r="G29" i="6"/>
  <c r="G26" i="6"/>
  <c r="E29" i="6"/>
  <c r="E26" i="6"/>
  <c r="I13" i="6"/>
  <c r="I11" i="6"/>
  <c r="I9" i="6"/>
  <c r="G13" i="6"/>
  <c r="G11" i="6"/>
  <c r="G9" i="6"/>
  <c r="J9" i="6" s="1"/>
  <c r="E13" i="6"/>
  <c r="E11" i="6"/>
  <c r="E9" i="6"/>
  <c r="D36" i="6"/>
  <c r="G111" i="3"/>
  <c r="I111" i="3"/>
  <c r="G119" i="3"/>
  <c r="I119" i="3"/>
  <c r="G130" i="3"/>
  <c r="J130" i="3" s="1"/>
  <c r="I130" i="3"/>
  <c r="G133" i="3"/>
  <c r="I133" i="3"/>
  <c r="G55" i="3"/>
  <c r="I55" i="3"/>
  <c r="G64" i="3"/>
  <c r="I64" i="3"/>
  <c r="G76" i="3"/>
  <c r="I76" i="3"/>
  <c r="G83" i="3"/>
  <c r="I83" i="3"/>
  <c r="G89" i="3"/>
  <c r="I89" i="3"/>
  <c r="G103" i="3"/>
  <c r="I103" i="3"/>
  <c r="E133" i="3"/>
  <c r="F133" i="3" s="1"/>
  <c r="E130" i="3"/>
  <c r="E119" i="3"/>
  <c r="F119" i="3" s="1"/>
  <c r="E111" i="3"/>
  <c r="E103" i="3"/>
  <c r="F103" i="3" s="1"/>
  <c r="F95" i="3"/>
  <c r="E89" i="3"/>
  <c r="E83" i="3"/>
  <c r="F83" i="3" s="1"/>
  <c r="E76" i="3"/>
  <c r="F76" i="3" s="1"/>
  <c r="E64" i="3"/>
  <c r="E55" i="3"/>
  <c r="G12" i="3"/>
  <c r="I12" i="3"/>
  <c r="G15" i="3"/>
  <c r="I15" i="3"/>
  <c r="G20" i="3"/>
  <c r="I20" i="3"/>
  <c r="G24" i="3"/>
  <c r="I24" i="3"/>
  <c r="G34" i="3"/>
  <c r="H34" i="3" s="1"/>
  <c r="I34" i="3"/>
  <c r="G42" i="3"/>
  <c r="I42" i="3"/>
  <c r="F44" i="3"/>
  <c r="E42" i="3"/>
  <c r="F42" i="3" s="1"/>
  <c r="F36" i="3"/>
  <c r="E34" i="3"/>
  <c r="F34" i="3" s="1"/>
  <c r="F30" i="3"/>
  <c r="E24" i="3"/>
  <c r="F24" i="3" s="1"/>
  <c r="E20" i="3"/>
  <c r="F20" i="3" s="1"/>
  <c r="E15" i="3"/>
  <c r="F15" i="3" s="1"/>
  <c r="E12" i="3"/>
  <c r="F12" i="3" s="1"/>
  <c r="J29" i="6" l="1"/>
  <c r="J13" i="6"/>
  <c r="H24" i="3"/>
  <c r="H15" i="3"/>
  <c r="H42" i="3"/>
  <c r="H64" i="3"/>
  <c r="F64" i="3"/>
  <c r="H130" i="3"/>
  <c r="F130" i="3"/>
  <c r="J44" i="3"/>
  <c r="H44" i="3"/>
  <c r="J36" i="3"/>
  <c r="H36" i="3"/>
  <c r="J30" i="3"/>
  <c r="H30" i="3"/>
  <c r="J20" i="3"/>
  <c r="H20" i="3"/>
  <c r="J12" i="3"/>
  <c r="H12" i="3"/>
  <c r="H111" i="3"/>
  <c r="F111" i="3"/>
  <c r="H55" i="3"/>
  <c r="F55" i="3"/>
  <c r="H89" i="3"/>
  <c r="F89" i="3"/>
  <c r="F9" i="6"/>
  <c r="H9" i="6"/>
  <c r="J11" i="6"/>
  <c r="F11" i="6"/>
  <c r="H11" i="6"/>
  <c r="H26" i="6"/>
  <c r="F26" i="6"/>
  <c r="E25" i="6"/>
  <c r="J26" i="6"/>
  <c r="G25" i="6"/>
  <c r="J25" i="6" s="1"/>
  <c r="F13" i="6"/>
  <c r="H13" i="6"/>
  <c r="F29" i="6"/>
  <c r="H29" i="6"/>
  <c r="J95" i="3"/>
  <c r="J83" i="3"/>
  <c r="J64" i="3"/>
  <c r="J133" i="3"/>
  <c r="J103" i="3"/>
  <c r="J89" i="3"/>
  <c r="J76" i="3"/>
  <c r="J55" i="3"/>
  <c r="J111" i="3"/>
  <c r="J42" i="3"/>
  <c r="J34" i="3"/>
  <c r="J24" i="3"/>
  <c r="J15" i="3"/>
  <c r="H95" i="3"/>
  <c r="H83" i="3"/>
  <c r="H119" i="3"/>
  <c r="H76" i="3"/>
  <c r="H103" i="3"/>
  <c r="H133" i="3"/>
  <c r="J119" i="3"/>
  <c r="I8" i="6"/>
  <c r="G8" i="6"/>
  <c r="E8" i="6"/>
  <c r="I110" i="3"/>
  <c r="G110" i="3"/>
  <c r="I54" i="3"/>
  <c r="I41" i="3"/>
  <c r="G41" i="3"/>
  <c r="E41" i="3"/>
  <c r="F41" i="3" s="1"/>
  <c r="G54" i="3"/>
  <c r="I11" i="3"/>
  <c r="G11" i="3"/>
  <c r="E110" i="3"/>
  <c r="F110" i="3" s="1"/>
  <c r="E54" i="3"/>
  <c r="F54" i="3" s="1"/>
  <c r="E11" i="3"/>
  <c r="F11" i="3" s="1"/>
  <c r="J8" i="6" l="1"/>
  <c r="H11" i="3"/>
  <c r="H41" i="3"/>
  <c r="H54" i="3"/>
  <c r="H110" i="3"/>
  <c r="H25" i="6"/>
  <c r="F25" i="6"/>
  <c r="H8" i="6"/>
  <c r="F8" i="6"/>
  <c r="J110" i="3"/>
  <c r="J41" i="3"/>
  <c r="J54" i="3"/>
  <c r="J11" i="3"/>
  <c r="I48" i="3"/>
  <c r="I36" i="6"/>
  <c r="I17" i="6"/>
  <c r="G17" i="6"/>
  <c r="G36" i="6"/>
  <c r="E36" i="6"/>
  <c r="E17" i="6"/>
  <c r="I144" i="3"/>
  <c r="G144" i="3"/>
  <c r="G48" i="3"/>
  <c r="E144" i="3"/>
  <c r="F144" i="3" s="1"/>
  <c r="E48" i="3"/>
  <c r="F34" i="8"/>
  <c r="F33" i="8"/>
  <c r="C48" i="3"/>
  <c r="D48" i="3" l="1"/>
  <c r="F48" i="3"/>
  <c r="H48" i="3"/>
  <c r="H144" i="3"/>
  <c r="J144" i="3"/>
  <c r="J48" i="3"/>
  <c r="D33" i="8"/>
  <c r="D34" i="8"/>
  <c r="J22" i="8"/>
  <c r="H22" i="8"/>
  <c r="H21" i="8"/>
  <c r="J21" i="8"/>
  <c r="J19" i="8"/>
  <c r="J18" i="8"/>
  <c r="H19" i="8"/>
  <c r="H18" i="8"/>
  <c r="J36" i="6"/>
  <c r="J27" i="8"/>
  <c r="H27" i="8"/>
  <c r="F27" i="8"/>
  <c r="J17" i="6"/>
  <c r="J26" i="8"/>
  <c r="H26" i="8"/>
  <c r="F26" i="8"/>
  <c r="D27" i="8"/>
  <c r="D26" i="8"/>
  <c r="F21" i="8"/>
  <c r="D18" i="8"/>
  <c r="F18" i="8"/>
  <c r="F22" i="8"/>
  <c r="D21" i="8"/>
  <c r="D19" i="8"/>
  <c r="F19" i="8"/>
  <c r="F17" i="6"/>
  <c r="H17" i="6"/>
  <c r="F36" i="6"/>
  <c r="H36" i="6"/>
  <c r="D22" i="8"/>
  <c r="I35" i="8" l="1"/>
  <c r="G35" i="8"/>
  <c r="C35" i="8"/>
  <c r="B35" i="8"/>
  <c r="E35" i="8"/>
  <c r="E20" i="8"/>
  <c r="B20" i="8"/>
  <c r="I17" i="8"/>
  <c r="B17" i="8"/>
  <c r="D35" i="8" l="1"/>
  <c r="F35" i="8"/>
  <c r="H35" i="8"/>
  <c r="J35" i="8"/>
  <c r="G20" i="8"/>
  <c r="H20" i="8" s="1"/>
  <c r="I20" i="8"/>
  <c r="C20" i="8"/>
  <c r="D20" i="8" s="1"/>
  <c r="C17" i="8"/>
  <c r="D17" i="8" s="1"/>
  <c r="G17" i="8"/>
  <c r="J17" i="8" s="1"/>
  <c r="E17" i="8"/>
  <c r="G39" i="8"/>
  <c r="C28" i="8"/>
  <c r="G23" i="8"/>
  <c r="E39" i="8"/>
  <c r="B28" i="8"/>
  <c r="I23" i="8"/>
  <c r="G28" i="8"/>
  <c r="B38" i="8"/>
  <c r="B39" i="8"/>
  <c r="C39" i="8"/>
  <c r="E23" i="8"/>
  <c r="I39" i="8"/>
  <c r="E28" i="8"/>
  <c r="I28" i="8"/>
  <c r="C38" i="8"/>
  <c r="G38" i="8"/>
  <c r="B23" i="8"/>
  <c r="E38" i="8"/>
  <c r="I38" i="8"/>
  <c r="C23" i="8"/>
  <c r="J28" i="8" l="1"/>
  <c r="F28" i="8"/>
  <c r="H38" i="8"/>
  <c r="H28" i="8"/>
  <c r="D28" i="8"/>
  <c r="J39" i="8"/>
  <c r="F39" i="8"/>
  <c r="F17" i="8"/>
  <c r="J20" i="8"/>
  <c r="J38" i="8"/>
  <c r="F23" i="8"/>
  <c r="H23" i="8"/>
  <c r="H17" i="8"/>
  <c r="F38" i="8"/>
  <c r="J23" i="8"/>
  <c r="H39" i="8"/>
  <c r="F20" i="8"/>
  <c r="D38" i="8"/>
  <c r="D23" i="8"/>
  <c r="D39" i="8"/>
  <c r="G40" i="8"/>
  <c r="B40" i="8"/>
  <c r="C40" i="8"/>
  <c r="I40" i="8"/>
  <c r="E40" i="8"/>
</calcChain>
</file>

<file path=xl/sharedStrings.xml><?xml version="1.0" encoding="utf-8"?>
<sst xmlns="http://schemas.openxmlformats.org/spreadsheetml/2006/main" count="1861" uniqueCount="382">
  <si>
    <t>PRIHODI UKUPNO</t>
  </si>
  <si>
    <t>RASHODI UKUPNO</t>
  </si>
  <si>
    <t>NETO FINANCIRANJE</t>
  </si>
  <si>
    <t>VIŠAK / MANJAK + NETO FINANCIRANJE</t>
  </si>
  <si>
    <t xml:space="preserve">A. RAČUN PRIHODA I RASHODA </t>
  </si>
  <si>
    <t>013 Opće usluge</t>
  </si>
  <si>
    <t>B. RAČUN FINANCIRANJA</t>
  </si>
  <si>
    <t>II. POSEBNI DIO</t>
  </si>
  <si>
    <t>I. OPĆI DIO</t>
  </si>
  <si>
    <t>Članak 1.</t>
  </si>
  <si>
    <t>Opis</t>
  </si>
  <si>
    <t>Indeks
%</t>
  </si>
  <si>
    <t>4(3/2)</t>
  </si>
  <si>
    <t>6(5/3)</t>
  </si>
  <si>
    <t>8(7/5)</t>
  </si>
  <si>
    <t>10(9/7)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</si>
  <si>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</si>
  <si>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</si>
  <si>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</si>
  <si>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</si>
  <si>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</si>
  <si>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8 Primici od financijske imovine i zaduživanja</t>
  </si>
  <si>
    <t>5 Izdaci za financijsku imovinu i otplate zajmova</t>
  </si>
  <si>
    <t>MANJAK PRIHODA za pokriće (preneseni)</t>
  </si>
  <si>
    <t>VIŠAK PRIHODA za raspodjelu (preneseni)</t>
  </si>
  <si>
    <t>D. PRORAČUN UKUPNO</t>
  </si>
  <si>
    <t>PRIHODI I PRIMICI s prenesenim viškom/manjkom</t>
  </si>
  <si>
    <t>RASHODI I IZDACI</t>
  </si>
  <si>
    <t>SAŽETAK RAČUNA PRIHODA I RASHODA I RAČUNA FINANCIRANJA</t>
  </si>
  <si>
    <t>A. SAŽETAK RAČUNA PRIHODA I RASHODA</t>
  </si>
  <si>
    <t>B. SAŽETAK RAČUNA FINANCIRANJA</t>
  </si>
  <si>
    <t>C. PRENESENI VIŠAK ILI PRENESENI MANJAK I VIŠEGODIŠNJI PLAN URAVNOTEŽENJA</t>
  </si>
  <si>
    <t>Projekcija 
2025.</t>
  </si>
  <si>
    <t>PRIHODI PREMA EKONOMSKOJ KLASIFIKACIJI I IZVORIMA FINANCIRANJA</t>
  </si>
  <si>
    <t>RASHODI PREMA EKONOMSKOJ KLASIFIKACIJI I IZVORIMA FINANCIRANJA</t>
  </si>
  <si>
    <t>PRIMICI PREMA EKONOMSKOJ KLASIFIKACIJI I IZVORIMA FINANCIRANJA</t>
  </si>
  <si>
    <t>IZDACI PREMA EKONOMSKOJ KLASIFIKACIJI I IZVORIMA FINANCIRANJA</t>
  </si>
  <si>
    <t>61 Prihodi od poreza</t>
  </si>
  <si>
    <t>Izvor: 11 Opći prihodi i primici</t>
  </si>
  <si>
    <t>Izvor: 44 Decentralizirana sredstva</t>
  </si>
  <si>
    <t>63 Pomoći iz inozemstva i od subjekata unutar općeg proračuna</t>
  </si>
  <si>
    <t>Izvor: 51 Pomoći EU</t>
  </si>
  <si>
    <t>Izvor: 52 Ostale pomoći</t>
  </si>
  <si>
    <t>64 Prihodi od imovine</t>
  </si>
  <si>
    <t>Izvor: 43 Ostali prihodi za posebne namjene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</si>
  <si>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</si>
  <si>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</si>
  <si>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Izvor: 31 Vlastiti prihodi</t>
  </si>
  <si>
    <t>71 Prihodi od prodaje neproizvedene dugotrajne imovine</t>
  </si>
  <si>
    <t>Izvor: 71 Prihodi od nefinancijske imovine</t>
  </si>
  <si>
    <t>SVEUKUPNO PRIHODI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</si>
  <si>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</si>
  <si>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</si>
  <si>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</si>
  <si>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</si>
  <si>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</si>
  <si>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</si>
  <si>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</si>
  <si>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41 Rashodi za nabavu neproizvedene dugotrajne imovine</t>
  </si>
  <si>
    <t>42 Rashodi za nabavu proizvedene dugotrajne imovine</t>
  </si>
  <si>
    <t>Izvor: 81 Namjenski primici od zaduživanja</t>
  </si>
  <si>
    <t>45 Rashodi za dodatna ulaganja na nefinancijskoj imovini</t>
  </si>
  <si>
    <t>SVEUKUPNO RASHODI</t>
  </si>
  <si>
    <t xml:space="preserve">RASHODI PREMA FUNKCIJSKOJ KLASIFIKACIJI </t>
  </si>
  <si>
    <t>81 Primljeni povrati glavnica danih zajmova i depozita</t>
  </si>
  <si>
    <t>83 Primici od prodaje dionica i udjela u glavnici</t>
  </si>
  <si>
    <t>84 Primici od zaduživanja</t>
  </si>
  <si>
    <t>SVEUKUPNO PRIMICI</t>
  </si>
  <si>
    <t>53 Izdaci za dionice i udjele u glavnici</t>
  </si>
  <si>
    <t>54 Izdaci za otplatu glavnice primljenih kredita i zajmova</t>
  </si>
  <si>
    <t>SVEUKUPNO IZDACI</t>
  </si>
  <si>
    <t>Članak 2.</t>
  </si>
  <si>
    <t>SVEUKUPNO</t>
  </si>
  <si>
    <t>Izvor: 72 Prihodi od nadoknade šteta s osnova osiguranja</t>
  </si>
  <si>
    <t>Izvor: 61 Donacije</t>
  </si>
  <si>
    <t>67 Prihodi iz nadležnog proračuna i od HZZO-a temeljem ugovornih obveza</t>
  </si>
  <si>
    <t>68 Kazne, upravne mjere i ostali prihodi</t>
  </si>
  <si>
    <t>72 Prihodi od prodaje proizvedene dugotrajne imovine</t>
  </si>
  <si>
    <t>43 Rashodi za nabavu plemenitih metala i ostalih pohranjenih vrijednosti</t>
  </si>
  <si>
    <t>Funk. klas: 01 Opće javne usluge</t>
  </si>
  <si>
    <t>011 Izvršna i zakonodavna tijela, financijski i fiskalni poslovi, vanjski poslovi</t>
  </si>
  <si>
    <t>016 Opće javne usluge koje nisu drugdje svrstane</t>
  </si>
  <si>
    <t>017 Transakcije vezane za javni dug</t>
  </si>
  <si>
    <t>Funk. klas: 02 Obrana</t>
  </si>
  <si>
    <t>022 Civilna obrana</t>
  </si>
  <si>
    <t>025 Rashodi za obranu koji nisu drugdje svrstani</t>
  </si>
  <si>
    <t>Funk. klas: 03 Javni red i sigurnost</t>
  </si>
  <si>
    <t>032 Usluge protupožarne zaštite</t>
  </si>
  <si>
    <t>035 Istraživanje i razvoj: Javni red i sigurnost</t>
  </si>
  <si>
    <t>036 Rashodi za javni red i sigurnost koji nisu drugdje svrstani</t>
  </si>
  <si>
    <t>Funk. klas: 04 Ekonomski poslovi</t>
  </si>
  <si>
    <t>042 Poljoprivreda, šumarstvo, ribarstvo i lov</t>
  </si>
  <si>
    <t>044 Rudarstvo, proizvodnja i građevinarstvo</t>
  </si>
  <si>
    <t>045 Promet</t>
  </si>
  <si>
    <t>047 Ostale industrije</t>
  </si>
  <si>
    <t>Funk. klas: 05 Zaštita okoliša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</si>
  <si>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</si>
  <si>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</si>
  <si>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</si>
  <si>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</si>
  <si>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Funk. klas: 06 Usluge unapređenja stanovanja i zajednice</t>
  </si>
  <si>
    <t>062 Razvoj zajednice</t>
  </si>
  <si>
    <t>Funk. klas: 07 Zdravstvo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</si>
  <si>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</si>
  <si>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</si>
  <si>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</si>
  <si>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</si>
  <si>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</si>
  <si>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</si>
  <si>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Funk. klas: 08 Rekreacija, kultura i religija</t>
  </si>
  <si>
    <t>081 Službe rekreacije i sporta</t>
  </si>
  <si>
    <t>082 Službe kulture</t>
  </si>
  <si>
    <t>Funk. klas: 09 Obrazovanje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</si>
  <si>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</si>
  <si>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</si>
  <si>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</si>
  <si>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</si>
  <si>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</si>
  <si>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</si>
  <si>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</si>
  <si>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Funk. klas: 10 Socijalna zaštita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</si>
  <si>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</si>
  <si>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</si>
  <si>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</si>
  <si>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</si>
  <si>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043 Gorivo i energija</t>
  </si>
  <si>
    <t>Razdjel: 011 PREDSTAVNIČKO I IZVRŠNO TIJELO</t>
  </si>
  <si>
    <t>Glava: 01101 ŽUPANIJSKA SKUPŠTINA</t>
  </si>
  <si>
    <t>Članak 3.</t>
  </si>
  <si>
    <t>Članak 4.</t>
  </si>
  <si>
    <t xml:space="preserve"> dr. sc. Josip Križanić</t>
  </si>
  <si>
    <t xml:space="preserve">VIŠAK/MANJAK IZ PRETHODNIH GODINA KOJI ĆE SE POKRITI/RASPOREDITI U PRORAČUNSKOM RAZDOBLJU </t>
  </si>
  <si>
    <t>Posebni dio Proračuna sastoji se od plana rashoda i izdataka Varaždinske županije i njenih proračunskih korisnika iskazanih po organizacijskoj klasifikaciji, izvorima financiranja i ekonomskoj klasifikaciji, raspoređenih u programe koji se sastoje od aktivnosti i projekata, kako slijedi:</t>
  </si>
  <si>
    <t>086 Rashodi za rekreaciju, kulturu i religiju koji nisu drugdje svrstani</t>
  </si>
  <si>
    <t xml:space="preserve">        PREDSJEDNIK</t>
  </si>
  <si>
    <t>I PROJEKCIJE ZA 2025. i 2026. GODINU</t>
  </si>
  <si>
    <t>Proračun Varaždinske županije za 2024. godinu (dalje u tekstu: Proračun) i projekcije za 2025. i 2026. sastoji se od:</t>
  </si>
  <si>
    <t>Ostvarenje / 
izvršenje 2022.*</t>
  </si>
  <si>
    <t>Proračun 
2024.</t>
  </si>
  <si>
    <t>Projekcija 
2026.</t>
  </si>
  <si>
    <t>*  Napomena: Iznosi u stupcu za 2022.g. preračunati su iz kune u euro prema fiksnom tečaju konverzije (1 EUR=7,53450 kuna) i po pravilima za preračunavanje i zaokruživanje.</t>
  </si>
  <si>
    <t>Prihodi i rashodi te primici i izdaci iskazani po proračunskim klasifikacijama utvrđuju se u Računu prihoda i rashoda i Računu financiranja Proračuna za 2024. godinu i projekcijama za 2025. i 2026. godinu, kako slijedi:</t>
  </si>
  <si>
    <t>Ostvarenje 
2022.</t>
  </si>
  <si>
    <t>Izvršenje 
2022.</t>
  </si>
  <si>
    <t>Izvršenje
2022.</t>
  </si>
  <si>
    <t>Plan 
2024.</t>
  </si>
  <si>
    <t>Proračun Varaždinske županije za 2024. godinu i projekcije za 2025. i 2026. godinu stupaju na snagu 1. siječnja 2024. godine, a objavit će se u „Službenom vjesniku Varaždinske županije.“</t>
  </si>
  <si>
    <t>Rebalans
 2023.</t>
  </si>
  <si>
    <t>Izvor: 62 Inozemne donacije</t>
  </si>
  <si>
    <t>048 Istraživanje i razvoj: Ekonomski poslovi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</si>
  <si>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</si>
  <si>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</si>
  <si>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</si>
  <si>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</si>
  <si>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A101007 Županijske nagrade, proslave i pokroviteljstva</t>
  </si>
  <si>
    <t>A101008 Sredstva za rad političkih stranaka</t>
  </si>
  <si>
    <t>A101016 Aktivnosti vezane uz provedbu izbora</t>
  </si>
  <si>
    <t>Glava: 01102 ŽUPAN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</si>
  <si>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</si>
  <si>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</si>
  <si>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</si>
  <si>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</si>
  <si>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</si>
  <si>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</si>
  <si>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</si>
  <si>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</si>
  <si>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</si>
  <si>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K102002 Spomenik dr. Franji Tuđmanu</t>
  </si>
  <si>
    <t>Razdjel: 012 UPRAVNI ODJEL ZA POSLOVE SKUPŠTINE I ŽUPANA</t>
  </si>
  <si>
    <t>Glava: 01201 UPRAVNI ODJEL ZA POSLOVE SKUPŠTINE I ŽUPANA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</si>
  <si>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</si>
  <si>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</si>
  <si>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</si>
  <si>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</si>
  <si>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</si>
  <si>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</si>
  <si>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</si>
  <si>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</si>
  <si>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</si>
  <si>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</si>
  <si>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</si>
  <si>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</si>
  <si>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Razdjel: 014 UPRAVNI ODJEL ZA POLJOPRIVREDU I ZAŠTITU OKOLIŠA</t>
  </si>
  <si>
    <t>Glava: 01401 UPRAVNI ODJEL ZA POLJOPRIVREDU I ZAŠTITU OKOLIŠA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</si>
  <si>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</si>
  <si>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</si>
  <si>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</si>
  <si>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</si>
  <si>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</si>
  <si>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</si>
  <si>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K109001 Arboretum Opeka-obnova spomenika parkovne arhitekture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</si>
  <si>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</si>
  <si>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</si>
  <si>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</si>
  <si>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</si>
  <si>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</si>
  <si>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</si>
  <si>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</si>
  <si>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</si>
  <si>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</si>
  <si>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Glava: 01402 JAVNA USTANOVA ZA UPRAVLJANJE ZAŠTIĆENIM DIJELOVIMA PRIRODE</t>
  </si>
  <si>
    <t>A109012 Stručno i administrativno osoblje</t>
  </si>
  <si>
    <t>A109014 Rashodi za provođenje programa javne ustanove</t>
  </si>
  <si>
    <t>A109018 Zaštita Ivanščice</t>
  </si>
  <si>
    <t>T109001 Posjetiteljski centar Gaveznica</t>
  </si>
  <si>
    <t>T109002 Spilja Vindija</t>
  </si>
  <si>
    <t>T109004 Uklanjanje invanzivnih vrsta (IAS)</t>
  </si>
  <si>
    <t>Program: 1140 PROGRAMI EUROPSKIH POSLOVA</t>
  </si>
  <si>
    <t>T114025 Projekt DRAVA LIFE</t>
  </si>
  <si>
    <t>T114058 LIFE RESTORE for MDD</t>
  </si>
  <si>
    <t>Razdjel: 015 UPRAVNI ODJEL ZA PROSVJETU, KULTURU I SPORT</t>
  </si>
  <si>
    <t>Glava: 01501 UPRAVNI ODJEL ZA PROSVJETU, KULTURU I SPORT</t>
  </si>
  <si>
    <t>T114010 Međunarodni projekti iz EU fondova</t>
  </si>
  <si>
    <t>T114017 Asistenti u nastavi</t>
  </si>
  <si>
    <t>T114054 REGALE - Erasmus+ K3</t>
  </si>
  <si>
    <t>T114056 Projekt Lori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</si>
  <si>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</si>
  <si>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</si>
  <si>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</si>
  <si>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</si>
  <si>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</si>
  <si>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</si>
  <si>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</si>
  <si>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</si>
  <si>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</si>
  <si>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</si>
  <si>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</si>
  <si>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</si>
  <si>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</si>
  <si>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K121001 Dvorac Šaulovec</t>
  </si>
  <si>
    <t>Program: 1220 ŽUPANIJSKA DODATNA KAPITALNA ULAGANJA U OBRAZOVANJU</t>
  </si>
  <si>
    <t>K122001 Izgradnja i ulaganje u objekte srednjih i osnovnih škola</t>
  </si>
  <si>
    <t>Program: 1250 PROGRAMI U KULTURI</t>
  </si>
  <si>
    <t>A125015 Javne potrebe u kulturi</t>
  </si>
  <si>
    <t>K125001 Dvorac Bela I.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</si>
  <si>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</si>
  <si>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</si>
  <si>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</si>
  <si>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</si>
  <si>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</si>
  <si>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K114002 EnU projekti na županijskim objektima</t>
  </si>
  <si>
    <t>K114012 Solarne elektrane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</si>
  <si>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</si>
  <si>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</si>
  <si>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</si>
  <si>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</si>
  <si>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</si>
  <si>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T121002 Projekt cjelodnevne nastave - CDŠ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</si>
  <si>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</si>
  <si>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</si>
  <si>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</si>
  <si>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</si>
  <si>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</si>
  <si>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Glava: 01503 SREDNJEŠKOLSKO OBRAZOVANJE</t>
  </si>
  <si>
    <t>A121006 Centri izvrsnosti</t>
  </si>
  <si>
    <t>A121007 Međunarodna matura</t>
  </si>
  <si>
    <t>A121022 Glazbene svečanosti</t>
  </si>
  <si>
    <t>A121026 Centar za mentalno zdravlje</t>
  </si>
  <si>
    <t>A122001 Otplate kredita za regionalne centre kompetentnosti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</si>
  <si>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</si>
  <si>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</si>
  <si>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</si>
  <si>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</si>
  <si>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</si>
  <si>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</si>
  <si>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</si>
  <si>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</si>
  <si>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</si>
  <si>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Glava: 01504 USTANOVA ZA OBRAZOVANJE ODRASLIH ETC HRVATSKA</t>
  </si>
  <si>
    <t>A121024 Rashodi za provođenje programa javne ustanove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</si>
  <si>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</si>
  <si>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</si>
  <si>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1380 CIVILNO DRUŠTVO</t>
  </si>
  <si>
    <t>A138006 Vijeća i predstavnici nacionalnih manjina</t>
  </si>
  <si>
    <t>A138007 Savjet mladih Varaždinske županije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</si>
  <si>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</si>
  <si>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</si>
  <si>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</si>
  <si>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</si>
  <si>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</si>
  <si>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Glava: 01602 ZDRAVSTVENA ZAŠTITA</t>
  </si>
  <si>
    <t>K114001 Međunarodni projekti u zdravstvu</t>
  </si>
  <si>
    <t>T114059 Specijalističko usavršavanje doktora medicine Doma zdravlja Varaždinske županije - faza 2</t>
  </si>
  <si>
    <t>T114061 Specijalizacijom do kvalitetnije zdravstvene usluge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</si>
  <si>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</si>
  <si>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</si>
  <si>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</si>
  <si>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</si>
  <si>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</si>
  <si>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</si>
  <si>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</si>
  <si>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</si>
  <si>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</si>
  <si>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</si>
  <si>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</si>
  <si>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</si>
  <si>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</si>
  <si>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</si>
  <si>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</si>
  <si>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</si>
  <si>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K129003 Izgradnja centralnog operacijskog bloka OBV</t>
  </si>
  <si>
    <t>K129008 Sanacija i rekonstrukcija bazena Minerva</t>
  </si>
  <si>
    <t>K129009 Izgradnja i opremanje nove poslovne zgrade ZZJZ-a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</si>
  <si>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</si>
  <si>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</si>
  <si>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</si>
  <si>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</si>
  <si>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</si>
  <si>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</si>
  <si>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</si>
  <si>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</si>
  <si>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</si>
  <si>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</si>
  <si>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</si>
  <si>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</si>
  <si>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</si>
  <si>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</si>
  <si>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</si>
  <si>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</si>
  <si>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</si>
  <si>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</si>
  <si>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</si>
  <si>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</si>
  <si>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Razdjel: 017 UPRAVNI ODJEL ZA PROSTORNO UREĐENJE I GRADITELJSTVO</t>
  </si>
  <si>
    <t>Glava: 01701 UPRAVNI ODJEL ZA PROSTORNO UREĐENJE I GRADITELJSTVO</t>
  </si>
  <si>
    <t>A107007 Izrada prostorno planskih podloga i održavanje baze podataka</t>
  </si>
  <si>
    <t>Glava: 01702 ZAVOD ZA PROSTORNO UREĐENJE VARAŽDINSKE ŽUPANIJE</t>
  </si>
  <si>
    <t>Program: 1370 PROSTORNO UREĐENJE I GRADITELJSTVO</t>
  </si>
  <si>
    <t>A137001 Stručno i administrativno osoblje</t>
  </si>
  <si>
    <t>Razdjel: 018 UPRAVNI ODJEL ZA GOSPODARSTVO I EUROPSKE POSLOVE</t>
  </si>
  <si>
    <t>Glava: 01801 UPRAVNI ODJEL ZA GOSPODARSTVO I EUROPSKE POSLOVE</t>
  </si>
  <si>
    <t>Program: 1120 PROGRAM ENERGETIKE</t>
  </si>
  <si>
    <t>A112001 Energetska učinkovitost Varaždinske županije</t>
  </si>
  <si>
    <t>T112003 Bukotermal - istraživanje i eksploatacija geotermalnih polja</t>
  </si>
  <si>
    <t>Program: 1130 PROGRAM UREĐENJE PROMETNICA</t>
  </si>
  <si>
    <t>A113001 Komunalno uređenje romskih naselja</t>
  </si>
  <si>
    <t>A114001 Skupština europskih regija (SER)</t>
  </si>
  <si>
    <t>A114002 Savjet za EU poslove</t>
  </si>
  <si>
    <t>A114003 Članarine međunarodnim organizacijama</t>
  </si>
  <si>
    <t>K114013 Revitalizacija austrougarskog vojnog konjičkog kompleksa Varaždin</t>
  </si>
  <si>
    <t>K114015 Izgradnja Regionalnog centra civilne zaštite Varaždin</t>
  </si>
  <si>
    <t>T114028 Razvoj prometne infrastrukture</t>
  </si>
  <si>
    <t>T114060 Projekt Rail4Regions</t>
  </si>
  <si>
    <t>Program: 1160 PROGRAM RAZVOJA OBRTNIŠTVA, PODUZETNIŠTVA I TURIZMA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</si>
  <si>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</si>
  <si>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</si>
  <si>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</si>
  <si>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K116002 Centar za posjetitelje Varaždinske županije</t>
  </si>
  <si>
    <t>T116001 Regresiranje kamata za poduzetničke kredite</t>
  </si>
  <si>
    <t>T116004 Programi razvoja gospodarstva</t>
  </si>
  <si>
    <t>T116009 Prezentacijski centar Gomila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</si>
  <si>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</si>
  <si>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</si>
  <si>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</si>
  <si>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</si>
  <si>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</si>
  <si>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</si>
  <si>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Glava: 01802 JAVNA USTANOVA ZA REGIONALNI RAZVOJ VARAŽDINSKE ŽUPANIJE</t>
  </si>
  <si>
    <t>Program: 1135 REGIONALNI KOORDINATOR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</si>
  <si>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</si>
  <si>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</si>
  <si>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</si>
  <si>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</si>
  <si>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</si>
  <si>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</si>
  <si>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</si>
  <si>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</si>
  <si>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</si>
  <si>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</si>
  <si>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</si>
  <si>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</si>
  <si>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Razdjel: 021 SLUŽBA ZA UNUTARNJU REVIZIJU</t>
  </si>
  <si>
    <t>Glava: 02101 SLUŽBA ZA UNUTARNJU REVIZIJU</t>
  </si>
  <si>
    <t>*** Napomena: Redak UKUPAN DONOS VIŠKA/MANJKA IZ PRETHODNIH GODINA služi kao informacija i ne uzima se u obzir kod uravnoteženja proračuna, već se proračun uravnotežuje retkom VIŠAK/MANJAK IZ PRETHODNIH GODINA KOJI ĆE SE POKRITI/RASPOREDITI U PRORAČUNSKOM RAZDOBLJU</t>
  </si>
  <si>
    <t>Rebalans
 2023.**</t>
  </si>
  <si>
    <t>UKUPAN DONOS VIŠKA/MANJKA IZ PRETHODNIH GODINA***</t>
  </si>
  <si>
    <t>** Napomena: Iznosi u spupcu Rebalans 2023. odnose se na prijedlog I. izmjena i dopuna Proračuna Varaždinske županije za 2023.g. koji je ušućen na sjednicu Skupštine zajedno s Proračunom 2024.-2026.g.</t>
  </si>
  <si>
    <t>KLASA: 400-01/23-01/4</t>
  </si>
  <si>
    <t>PRORAČUN VARAŽDINSKE ŽUPANIJE ZA 2024. GODINU</t>
  </si>
  <si>
    <t>URBROJ: 2186-01/1-23-9</t>
  </si>
  <si>
    <t>Varaždin, 29. studeni 2023.</t>
  </si>
  <si>
    <t xml:space="preserve">          Temeljem odredbi članka 42. stavka 1. Zakona o proračunu ("Narodne novine" br. 144/21), članka 33. točke 19. Statuta Varaždinske županije ("Službeni vjesnik Varaždinske županije" br. 14/18, 7/20 i 65/20 – pročišćeni tekst i 11/21) i članka 56. Poslovnika o radu Županijske skupštine ("Službeni vjesnik Varaždinske županije" br. 26/18, 7/20 i 65/20 – pročišćeni tekst i 11/21), Županijska skupština Varaždinske županije, na sjednici održanoj 29. studenog 2023. godine, donosi: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</si>
</sst>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7.5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ADD8E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7" applyNumberFormat="0" applyAlignment="0" applyProtection="0"/>
    <xf numFmtId="0" fontId="10" fillId="8" borderId="8" applyNumberFormat="0" applyAlignment="0" applyProtection="0"/>
    <xf numFmtId="0" fontId="11" fillId="8" borderId="7" applyNumberFormat="0" applyAlignment="0" applyProtection="0"/>
    <xf numFmtId="0" fontId="12" fillId="0" borderId="9" applyNumberFormat="0" applyFill="0" applyAlignment="0" applyProtection="0"/>
    <xf numFmtId="0" fontId="13" fillId="9" borderId="10" applyNumberFormat="0" applyAlignment="0" applyProtection="0"/>
    <xf numFmtId="0" fontId="14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</cellStyleXfs>
  <cellXfs count="177">
    <xf numFmtId="0" fontId="0" fillId="0" borderId="0" xfId="0"/>
    <xf numFmtId="0" fontId="19" fillId="0" borderId="0" xfId="0" applyFont="1"/>
    <xf numFmtId="0" fontId="19" fillId="2" borderId="0" xfId="0" applyFont="1" applyFill="1" applyAlignment="1">
      <alignment horizontal="justify" vertical="top" wrapText="1"/>
    </xf>
    <xf numFmtId="0" fontId="21" fillId="0" borderId="0" xfId="0" applyFont="1"/>
    <xf numFmtId="0" fontId="22" fillId="2" borderId="0" xfId="0" applyFont="1" applyFill="1"/>
    <xf numFmtId="164" fontId="22" fillId="2" borderId="0" xfId="0" applyNumberFormat="1" applyFont="1" applyFill="1"/>
    <xf numFmtId="0" fontId="19" fillId="2" borderId="0" xfId="0" applyFont="1" applyFill="1"/>
    <xf numFmtId="164" fontId="19" fillId="2" borderId="0" xfId="0" applyNumberFormat="1" applyFont="1" applyFill="1"/>
    <xf numFmtId="0" fontId="19" fillId="2" borderId="0" xfId="0" applyFont="1" applyFill="1" applyAlignment="1">
      <alignment horizontal="left" vertical="center" wrapText="1"/>
    </xf>
    <xf numFmtId="0" fontId="26" fillId="0" borderId="0" xfId="0" applyFont="1"/>
    <xf numFmtId="0" fontId="27" fillId="35" borderId="0" xfId="0" applyFont="1" applyFill="1" applyAlignment="1">
      <alignment horizontal="left" vertical="center" wrapText="1" indent="1"/>
    </xf>
    <xf numFmtId="4" fontId="27" fillId="35" borderId="0" xfId="0" applyNumberFormat="1" applyFont="1" applyFill="1" applyAlignment="1">
      <alignment horizontal="right" vertical="center" wrapText="1"/>
    </xf>
    <xf numFmtId="164" fontId="27" fillId="35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8" fillId="2" borderId="0" xfId="0" applyFont="1" applyFill="1" applyAlignment="1">
      <alignment horizontal="left" vertical="center" wrapText="1" indent="1"/>
    </xf>
    <xf numFmtId="4" fontId="28" fillId="2" borderId="0" xfId="0" applyNumberFormat="1" applyFont="1" applyFill="1" applyAlignment="1">
      <alignment horizontal="right" vertical="center" wrapText="1"/>
    </xf>
    <xf numFmtId="164" fontId="28" fillId="2" borderId="0" xfId="0" applyNumberFormat="1" applyFont="1" applyFill="1" applyAlignment="1">
      <alignment horizontal="right" vertical="center" wrapText="1"/>
    </xf>
    <xf numFmtId="4" fontId="21" fillId="0" borderId="0" xfId="0" applyNumberFormat="1" applyFont="1"/>
    <xf numFmtId="4" fontId="29" fillId="35" borderId="0" xfId="0" applyNumberFormat="1" applyFont="1" applyFill="1" applyAlignment="1">
      <alignment horizontal="right" vertical="center" wrapText="1"/>
    </xf>
    <xf numFmtId="164" fontId="29" fillId="35" borderId="0" xfId="0" applyNumberFormat="1" applyFont="1" applyFill="1" applyAlignment="1">
      <alignment horizontal="right" vertical="center" wrapText="1"/>
    </xf>
    <xf numFmtId="4" fontId="19" fillId="0" borderId="0" xfId="0" applyNumberFormat="1" applyFont="1"/>
    <xf numFmtId="4" fontId="31" fillId="2" borderId="0" xfId="0" applyNumberFormat="1" applyFont="1" applyFill="1" applyAlignment="1">
      <alignment horizontal="right" vertical="center" wrapText="1"/>
    </xf>
    <xf numFmtId="164" fontId="31" fillId="2" borderId="0" xfId="0" applyNumberFormat="1" applyFont="1" applyFill="1" applyAlignment="1">
      <alignment horizontal="right" vertical="center" wrapText="1"/>
    </xf>
    <xf numFmtId="0" fontId="27" fillId="35" borderId="0" xfId="0" applyFont="1" applyFill="1" applyAlignment="1">
      <alignment horizontal="left" vertical="center" indent="1"/>
    </xf>
    <xf numFmtId="4" fontId="32" fillId="35" borderId="0" xfId="0" applyNumberFormat="1" applyFont="1" applyFill="1" applyAlignment="1">
      <alignment horizontal="right" vertical="center" wrapText="1"/>
    </xf>
    <xf numFmtId="164" fontId="32" fillId="35" borderId="0" xfId="0" applyNumberFormat="1" applyFont="1" applyFill="1" applyAlignment="1">
      <alignment horizontal="right" vertical="center" wrapText="1"/>
    </xf>
    <xf numFmtId="0" fontId="19" fillId="35" borderId="0" xfId="0" applyFont="1" applyFill="1" applyAlignment="1">
      <alignment horizontal="right"/>
    </xf>
    <xf numFmtId="164" fontId="19" fillId="35" borderId="0" xfId="0" applyNumberFormat="1" applyFont="1" applyFill="1" applyAlignment="1">
      <alignment horizontal="right"/>
    </xf>
    <xf numFmtId="4" fontId="34" fillId="0" borderId="0" xfId="0" applyNumberFormat="1" applyFont="1" applyAlignment="1">
      <alignment horizontal="right" wrapText="1" indent="1"/>
    </xf>
    <xf numFmtId="164" fontId="19" fillId="0" borderId="0" xfId="0" applyNumberFormat="1" applyFont="1"/>
    <xf numFmtId="0" fontId="19" fillId="2" borderId="0" xfId="0" applyFont="1" applyFill="1" applyAlignment="1">
      <alignment horizontal="center"/>
    </xf>
    <xf numFmtId="4" fontId="24" fillId="0" borderId="0" xfId="0" applyNumberFormat="1" applyFont="1" applyAlignment="1">
      <alignment horizontal="right" wrapText="1" indent="1"/>
    </xf>
    <xf numFmtId="0" fontId="19" fillId="2" borderId="0" xfId="0" applyFont="1" applyFill="1" applyAlignment="1">
      <alignment horizontal="right"/>
    </xf>
    <xf numFmtId="164" fontId="19" fillId="2" borderId="0" xfId="0" applyNumberFormat="1" applyFont="1" applyFill="1" applyAlignment="1">
      <alignment horizontal="right"/>
    </xf>
    <xf numFmtId="0" fontId="35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right" vertical="center" wrapText="1"/>
    </xf>
    <xf numFmtId="0" fontId="36" fillId="2" borderId="0" xfId="0" applyFont="1" applyFill="1" applyAlignment="1">
      <alignment horizontal="right" vertical="center" wrapText="1"/>
    </xf>
    <xf numFmtId="165" fontId="21" fillId="0" borderId="0" xfId="0" applyNumberFormat="1" applyFont="1"/>
    <xf numFmtId="0" fontId="37" fillId="35" borderId="0" xfId="0" applyFont="1" applyFill="1" applyAlignment="1">
      <alignment vertical="center" wrapText="1"/>
    </xf>
    <xf numFmtId="0" fontId="38" fillId="35" borderId="0" xfId="0" applyFont="1" applyFill="1" applyAlignment="1">
      <alignment wrapText="1"/>
    </xf>
    <xf numFmtId="0" fontId="24" fillId="0" borderId="0" xfId="0" applyFont="1" applyAlignment="1">
      <alignment horizontal="left" wrapText="1" indent="1"/>
    </xf>
    <xf numFmtId="0" fontId="25" fillId="0" borderId="0" xfId="0" applyFont="1" applyAlignment="1">
      <alignment horizontal="left" wrapText="1" indent="3"/>
    </xf>
    <xf numFmtId="4" fontId="25" fillId="0" borderId="0" xfId="0" applyNumberFormat="1" applyFont="1" applyAlignment="1">
      <alignment horizontal="right" wrapText="1" indent="1"/>
    </xf>
    <xf numFmtId="0" fontId="39" fillId="2" borderId="0" xfId="0" applyFont="1" applyFill="1" applyAlignment="1">
      <alignment horizontal="center" vertical="center" wrapText="1"/>
    </xf>
    <xf numFmtId="164" fontId="39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right" wrapText="1" indent="1"/>
    </xf>
    <xf numFmtId="0" fontId="25" fillId="0" borderId="0" xfId="0" applyFont="1" applyAlignment="1">
      <alignment horizontal="left" wrapText="1" indent="1"/>
    </xf>
    <xf numFmtId="0" fontId="35" fillId="2" borderId="0" xfId="0" applyFont="1" applyFill="1" applyAlignment="1">
      <alignment horizontal="left" vertical="center" wrapText="1"/>
    </xf>
    <xf numFmtId="0" fontId="16" fillId="0" borderId="0" xfId="0" applyFont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right" vertical="center" wrapText="1"/>
    </xf>
    <xf numFmtId="0" fontId="40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39" fillId="2" borderId="13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164" fontId="39" fillId="2" borderId="13" xfId="0" applyNumberFormat="1" applyFont="1" applyFill="1" applyBorder="1" applyAlignment="1">
      <alignment horizontal="center" vertical="center" wrapText="1"/>
    </xf>
    <xf numFmtId="164" fontId="39" fillId="2" borderId="3" xfId="0" applyNumberFormat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wrapText="1" indent="3"/>
    </xf>
    <xf numFmtId="4" fontId="43" fillId="0" borderId="0" xfId="0" applyNumberFormat="1" applyFont="1" applyAlignment="1">
      <alignment horizontal="left" indent="1"/>
    </xf>
    <xf numFmtId="4" fontId="0" fillId="0" borderId="0" xfId="0" applyNumberFormat="1"/>
    <xf numFmtId="0" fontId="25" fillId="0" borderId="0" xfId="0" applyFont="1" applyAlignment="1">
      <alignment horizontal="left" wrapText="1" indent="2"/>
    </xf>
    <xf numFmtId="0" fontId="44" fillId="0" borderId="0" xfId="0" applyFont="1"/>
    <xf numFmtId="0" fontId="19" fillId="0" borderId="0" xfId="0" applyFont="1" applyAlignment="1">
      <alignment horizontal="right"/>
    </xf>
    <xf numFmtId="0" fontId="45" fillId="36" borderId="0" xfId="0" applyFont="1" applyFill="1" applyAlignment="1">
      <alignment horizontal="left" wrapText="1" indent="1"/>
    </xf>
    <xf numFmtId="4" fontId="45" fillId="36" borderId="0" xfId="0" applyNumberFormat="1" applyFont="1" applyFill="1" applyAlignment="1">
      <alignment horizontal="right" wrapText="1"/>
    </xf>
    <xf numFmtId="164" fontId="45" fillId="36" borderId="0" xfId="0" applyNumberFormat="1" applyFont="1" applyFill="1" applyAlignment="1">
      <alignment horizontal="right" wrapText="1"/>
    </xf>
    <xf numFmtId="0" fontId="45" fillId="35" borderId="0" xfId="0" applyFont="1" applyFill="1" applyAlignment="1">
      <alignment horizontal="left" wrapText="1" indent="1"/>
    </xf>
    <xf numFmtId="4" fontId="45" fillId="35" borderId="0" xfId="0" applyNumberFormat="1" applyFont="1" applyFill="1" applyAlignment="1">
      <alignment horizontal="right" wrapText="1"/>
    </xf>
    <xf numFmtId="164" fontId="45" fillId="35" borderId="0" xfId="0" applyNumberFormat="1" applyFont="1" applyFill="1" applyAlignment="1">
      <alignment horizontal="right" wrapText="1"/>
    </xf>
    <xf numFmtId="0" fontId="46" fillId="3" borderId="0" xfId="0" applyFont="1" applyFill="1" applyAlignment="1">
      <alignment horizontal="left" wrapText="1" indent="3"/>
    </xf>
    <xf numFmtId="4" fontId="46" fillId="3" borderId="0" xfId="0" applyNumberFormat="1" applyFont="1" applyFill="1" applyAlignment="1">
      <alignment horizontal="right" wrapText="1"/>
    </xf>
    <xf numFmtId="164" fontId="46" fillId="3" borderId="0" xfId="0" applyNumberFormat="1" applyFont="1" applyFill="1" applyAlignment="1">
      <alignment horizontal="right" wrapText="1"/>
    </xf>
    <xf numFmtId="164" fontId="46" fillId="2" borderId="0" xfId="0" applyNumberFormat="1" applyFont="1" applyFill="1" applyAlignment="1">
      <alignment horizontal="right" wrapText="1"/>
    </xf>
    <xf numFmtId="0" fontId="45" fillId="3" borderId="1" xfId="0" applyFont="1" applyFill="1" applyBorder="1" applyAlignment="1">
      <alignment horizontal="left" wrapText="1" indent="1"/>
    </xf>
    <xf numFmtId="4" fontId="45" fillId="3" borderId="1" xfId="0" applyNumberFormat="1" applyFont="1" applyFill="1" applyBorder="1" applyAlignment="1">
      <alignment horizontal="right" wrapText="1"/>
    </xf>
    <xf numFmtId="164" fontId="45" fillId="3" borderId="1" xfId="0" applyNumberFormat="1" applyFont="1" applyFill="1" applyBorder="1" applyAlignment="1">
      <alignment horizontal="right" wrapText="1"/>
    </xf>
    <xf numFmtId="0" fontId="47" fillId="2" borderId="0" xfId="0" applyFont="1" applyFill="1" applyAlignment="1">
      <alignment horizontal="left" vertical="center" wrapText="1" indent="1"/>
    </xf>
    <xf numFmtId="4" fontId="47" fillId="2" borderId="0" xfId="0" applyNumberFormat="1" applyFont="1" applyFill="1" applyAlignment="1">
      <alignment horizontal="right" vertical="center" wrapText="1"/>
    </xf>
    <xf numFmtId="164" fontId="4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left" vertical="center" wrapText="1" indent="1"/>
    </xf>
    <xf numFmtId="4" fontId="18" fillId="2" borderId="0" xfId="0" applyNumberFormat="1" applyFont="1" applyFill="1" applyAlignment="1">
      <alignment horizontal="right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4" fontId="46" fillId="3" borderId="0" xfId="0" applyNumberFormat="1" applyFont="1" applyFill="1" applyAlignment="1">
      <alignment wrapText="1"/>
    </xf>
    <xf numFmtId="0" fontId="47" fillId="2" borderId="2" xfId="0" applyFont="1" applyFill="1" applyBorder="1" applyAlignment="1">
      <alignment horizontal="left" vertical="center" wrapText="1" indent="1"/>
    </xf>
    <xf numFmtId="4" fontId="47" fillId="2" borderId="2" xfId="0" applyNumberFormat="1" applyFont="1" applyFill="1" applyBorder="1" applyAlignment="1">
      <alignment horizontal="right" vertical="center" wrapText="1"/>
    </xf>
    <xf numFmtId="164" fontId="47" fillId="2" borderId="2" xfId="0" applyNumberFormat="1" applyFont="1" applyFill="1" applyBorder="1" applyAlignment="1">
      <alignment horizontal="right" vertical="center" wrapText="1"/>
    </xf>
    <xf numFmtId="4" fontId="47" fillId="2" borderId="2" xfId="0" applyNumberFormat="1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0" fontId="48" fillId="2" borderId="0" xfId="0" applyFont="1" applyFill="1" applyAlignment="1">
      <alignment horizontal="left" vertical="center" wrapText="1" indent="1"/>
    </xf>
    <xf numFmtId="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47" fillId="2" borderId="1" xfId="0" quotePrefix="1" applyFont="1" applyFill="1" applyBorder="1" applyAlignment="1">
      <alignment horizontal="left" vertical="center" wrapText="1" indent="1"/>
    </xf>
    <xf numFmtId="4" fontId="47" fillId="2" borderId="1" xfId="0" applyNumberFormat="1" applyFont="1" applyFill="1" applyBorder="1" applyAlignment="1">
      <alignment horizontal="right" vertical="center" wrapText="1"/>
    </xf>
    <xf numFmtId="164" fontId="47" fillId="2" borderId="1" xfId="0" applyNumberFormat="1" applyFont="1" applyFill="1" applyBorder="1" applyAlignment="1">
      <alignment horizontal="right" vertical="center" wrapText="1"/>
    </xf>
    <xf numFmtId="0" fontId="45" fillId="0" borderId="1" xfId="0" applyFont="1" applyBorder="1" applyAlignment="1">
      <alignment horizontal="center" vertical="center" wrapText="1" indent="1"/>
    </xf>
    <xf numFmtId="0" fontId="0" fillId="2" borderId="0" xfId="0" applyFill="1"/>
    <xf numFmtId="0" fontId="45" fillId="35" borderId="0" xfId="0" applyFont="1" applyFill="1" applyAlignment="1">
      <alignment horizontal="left" wrapText="1" indent="3"/>
    </xf>
    <xf numFmtId="4" fontId="16" fillId="35" borderId="0" xfId="0" applyNumberFormat="1" applyFont="1" applyFill="1" applyAlignment="1">
      <alignment horizontal="right"/>
    </xf>
    <xf numFmtId="164" fontId="51" fillId="35" borderId="0" xfId="0" applyNumberFormat="1" applyFont="1" applyFill="1" applyAlignment="1">
      <alignment horizontal="right"/>
    </xf>
    <xf numFmtId="4" fontId="51" fillId="35" borderId="0" xfId="0" applyNumberFormat="1" applyFont="1" applyFill="1" applyAlignment="1">
      <alignment horizontal="right"/>
    </xf>
    <xf numFmtId="0" fontId="46" fillId="3" borderId="0" xfId="0" applyFont="1" applyFill="1" applyAlignment="1">
      <alignment horizontal="left" wrapText="1" indent="2"/>
    </xf>
    <xf numFmtId="4" fontId="18" fillId="2" borderId="0" xfId="0" applyNumberFormat="1" applyFont="1" applyFill="1" applyAlignment="1">
      <alignment horizontal="right"/>
    </xf>
    <xf numFmtId="164" fontId="52" fillId="2" borderId="0" xfId="0" applyNumberFormat="1" applyFont="1" applyFill="1" applyAlignment="1">
      <alignment horizontal="right"/>
    </xf>
    <xf numFmtId="164" fontId="16" fillId="35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left" wrapText="1" indent="2"/>
    </xf>
    <xf numFmtId="0" fontId="45" fillId="2" borderId="1" xfId="0" applyFont="1" applyFill="1" applyBorder="1" applyAlignment="1">
      <alignment horizontal="left" wrapText="1" indent="1"/>
    </xf>
    <xf numFmtId="4" fontId="45" fillId="2" borderId="1" xfId="0" applyNumberFormat="1" applyFont="1" applyFill="1" applyBorder="1" applyAlignment="1">
      <alignment horizontal="right" wrapText="1"/>
    </xf>
    <xf numFmtId="4" fontId="47" fillId="2" borderId="1" xfId="0" applyNumberFormat="1" applyFont="1" applyFill="1" applyBorder="1" applyAlignment="1">
      <alignment horizontal="right" wrapText="1"/>
    </xf>
    <xf numFmtId="164" fontId="45" fillId="2" borderId="1" xfId="0" applyNumberFormat="1" applyFont="1" applyFill="1" applyBorder="1" applyAlignment="1">
      <alignment horizontal="right" wrapText="1"/>
    </xf>
    <xf numFmtId="0" fontId="40" fillId="2" borderId="0" xfId="0" applyFont="1" applyFill="1" applyAlignment="1">
      <alignment vertical="center" wrapText="1"/>
    </xf>
    <xf numFmtId="0" fontId="19" fillId="35" borderId="0" xfId="0" applyFont="1" applyFill="1"/>
    <xf numFmtId="0" fontId="24" fillId="0" borderId="0" xfId="0" applyFont="1" applyAlignment="1">
      <alignment horizontal="right" wrapText="1" indent="1"/>
    </xf>
    <xf numFmtId="4" fontId="0" fillId="2" borderId="0" xfId="0" applyNumberFormat="1" applyFill="1"/>
    <xf numFmtId="164" fontId="0" fillId="2" borderId="0" xfId="0" applyNumberFormat="1" applyFill="1"/>
    <xf numFmtId="0" fontId="45" fillId="35" borderId="0" xfId="0" applyFont="1" applyFill="1" applyAlignment="1">
      <alignment horizontal="left" wrapText="1" indent="2"/>
    </xf>
    <xf numFmtId="4" fontId="46" fillId="3" borderId="0" xfId="0" applyNumberFormat="1" applyFont="1" applyFill="1" applyAlignment="1">
      <alignment horizontal="right" wrapText="1" indent="1"/>
    </xf>
    <xf numFmtId="0" fontId="45" fillId="3" borderId="1" xfId="0" applyFont="1" applyFill="1" applyBorder="1" applyAlignment="1">
      <alignment horizontal="left" wrapText="1" indent="2"/>
    </xf>
    <xf numFmtId="0" fontId="45" fillId="2" borderId="1" xfId="0" applyFont="1" applyFill="1" applyBorder="1" applyAlignment="1">
      <alignment horizontal="left" wrapText="1" indent="2"/>
    </xf>
    <xf numFmtId="0" fontId="54" fillId="0" borderId="0" xfId="0" applyFont="1"/>
    <xf numFmtId="0" fontId="29" fillId="2" borderId="0" xfId="0" applyFont="1" applyFill="1"/>
    <xf numFmtId="0" fontId="18" fillId="0" borderId="0" xfId="0" applyFont="1" applyAlignment="1">
      <alignment vertical="center"/>
    </xf>
    <xf numFmtId="0" fontId="51" fillId="2" borderId="0" xfId="0" applyFont="1" applyFill="1" applyAlignment="1">
      <alignment horizontal="center" vertical="center" wrapText="1"/>
    </xf>
    <xf numFmtId="0" fontId="17" fillId="0" borderId="0" xfId="0" applyFont="1"/>
    <xf numFmtId="0" fontId="0" fillId="2" borderId="0" xfId="0" applyFill="1" applyAlignment="1">
      <alignment wrapText="1"/>
    </xf>
    <xf numFmtId="0" fontId="45" fillId="2" borderId="1" xfId="0" applyFont="1" applyFill="1" applyBorder="1" applyAlignment="1">
      <alignment horizontal="center" vertical="center" wrapText="1" indent="1"/>
    </xf>
    <xf numFmtId="0" fontId="46" fillId="2" borderId="1" xfId="0" applyFont="1" applyFill="1" applyBorder="1" applyAlignment="1">
      <alignment horizontal="center" vertical="center" wrapText="1" indent="1"/>
    </xf>
    <xf numFmtId="4" fontId="45" fillId="3" borderId="1" xfId="0" applyNumberFormat="1" applyFont="1" applyFill="1" applyBorder="1" applyAlignment="1">
      <alignment horizontal="right" wrapText="1" indent="1"/>
    </xf>
    <xf numFmtId="4" fontId="45" fillId="0" borderId="0" xfId="0" applyNumberFormat="1" applyFont="1" applyAlignment="1">
      <alignment horizontal="right" wrapText="1" indent="1"/>
    </xf>
    <xf numFmtId="0" fontId="45" fillId="3" borderId="0" xfId="0" applyFont="1" applyFill="1" applyAlignment="1">
      <alignment horizontal="left" wrapText="1" indent="1"/>
    </xf>
    <xf numFmtId="4" fontId="45" fillId="3" borderId="0" xfId="0" applyNumberFormat="1" applyFont="1" applyFill="1" applyAlignment="1">
      <alignment horizontal="right" wrapText="1" indent="1"/>
    </xf>
    <xf numFmtId="4" fontId="54" fillId="3" borderId="0" xfId="0" applyNumberFormat="1" applyFont="1" applyFill="1" applyAlignment="1">
      <alignment horizontal="right" wrapText="1" indent="1"/>
    </xf>
    <xf numFmtId="4" fontId="45" fillId="2" borderId="0" xfId="0" applyNumberFormat="1" applyFont="1" applyFill="1" applyAlignment="1">
      <alignment horizontal="right" wrapText="1" indent="1"/>
    </xf>
    <xf numFmtId="0" fontId="45" fillId="2" borderId="0" xfId="0" applyFont="1" applyFill="1" applyAlignment="1">
      <alignment horizontal="left" wrapText="1" indent="4"/>
    </xf>
    <xf numFmtId="4" fontId="29" fillId="2" borderId="0" xfId="0" applyNumberFormat="1" applyFont="1" applyFill="1"/>
    <xf numFmtId="0" fontId="2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4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4" fillId="0" borderId="0" xfId="0" applyFont="1"/>
    <xf numFmtId="4" fontId="46" fillId="2" borderId="0" xfId="0" applyNumberFormat="1" applyFont="1" applyFill="1" applyAlignment="1">
      <alignment horizontal="right" wrapText="1"/>
    </xf>
    <xf numFmtId="165" fontId="18" fillId="0" borderId="0" xfId="0" applyNumberFormat="1" applyFont="1"/>
    <xf numFmtId="4" fontId="55" fillId="3" borderId="0" xfId="0" applyNumberFormat="1" applyFont="1" applyFill="1" applyAlignment="1">
      <alignment horizontal="right" wrapText="1"/>
    </xf>
    <xf numFmtId="4" fontId="18" fillId="2" borderId="0" xfId="0" applyNumberFormat="1" applyFont="1" applyFill="1" applyAlignment="1" applyProtection="1">
      <alignment horizontal="right" vertical="center" wrapText="1"/>
      <protection locked="0"/>
    </xf>
    <xf numFmtId="0" fontId="46" fillId="3" borderId="0" xfId="0" applyFont="1" applyFill="1" applyAlignment="1">
      <alignment horizontal="left" wrapText="1" indent="1"/>
    </xf>
    <xf numFmtId="0" fontId="56" fillId="37" borderId="0" xfId="0" applyFont="1" applyFill="1" applyAlignment="1">
      <alignment horizontal="left" wrapText="1" indent="1"/>
    </xf>
    <xf numFmtId="4" fontId="56" fillId="37" borderId="0" xfId="0" applyNumberFormat="1" applyFont="1" applyFill="1" applyAlignment="1">
      <alignment horizontal="right" wrapText="1" indent="1"/>
    </xf>
    <xf numFmtId="0" fontId="54" fillId="3" borderId="0" xfId="0" applyFont="1" applyFill="1" applyAlignment="1">
      <alignment horizontal="left" wrapText="1" indent="1"/>
    </xf>
    <xf numFmtId="0" fontId="45" fillId="39" borderId="0" xfId="0" applyFont="1" applyFill="1" applyAlignment="1">
      <alignment horizontal="left" wrapText="1" indent="1"/>
    </xf>
    <xf numFmtId="4" fontId="45" fillId="39" borderId="0" xfId="0" applyNumberFormat="1" applyFont="1" applyFill="1" applyAlignment="1">
      <alignment horizontal="right" wrapText="1" indent="1"/>
    </xf>
    <xf numFmtId="0" fontId="45" fillId="3" borderId="0" xfId="0" applyFont="1" applyFill="1" applyAlignment="1">
      <alignment horizontal="left" wrapText="1" indent="2"/>
    </xf>
    <xf numFmtId="0" fontId="56" fillId="38" borderId="0" xfId="0" applyFont="1" applyFill="1" applyAlignment="1">
      <alignment horizontal="left" wrapText="1" indent="1"/>
    </xf>
    <xf numFmtId="4" fontId="56" fillId="38" borderId="0" xfId="0" applyNumberFormat="1" applyFont="1" applyFill="1" applyAlignment="1">
      <alignment horizontal="right" wrapText="1" indent="1"/>
    </xf>
    <xf numFmtId="0" fontId="57" fillId="3" borderId="0" xfId="0" applyFont="1" applyFill="1" applyAlignment="1">
      <alignment horizontal="left" wrapText="1" indent="1"/>
    </xf>
    <xf numFmtId="4" fontId="57" fillId="3" borderId="0" xfId="0" applyNumberFormat="1" applyFont="1" applyFill="1" applyAlignment="1">
      <alignment horizontal="right" wrapText="1" indent="1"/>
    </xf>
    <xf numFmtId="0" fontId="45" fillId="2" borderId="0" xfId="0" applyFont="1" applyFill="1" applyAlignment="1">
      <alignment horizontal="left" wrapText="1" indent="2"/>
    </xf>
    <xf numFmtId="0" fontId="30" fillId="2" borderId="0" xfId="0" applyFont="1" applyFill="1" applyProtection="1">
      <protection locked="0"/>
    </xf>
    <xf numFmtId="4" fontId="33" fillId="2" borderId="0" xfId="0" applyNumberFormat="1" applyFont="1" applyFill="1" applyAlignment="1" applyProtection="1">
      <alignment horizontal="right" vertical="center" wrapText="1"/>
      <protection locked="0"/>
    </xf>
    <xf numFmtId="164" fontId="33" fillId="2" borderId="0" xfId="0" applyNumberFormat="1" applyFont="1" applyFill="1" applyAlignment="1" applyProtection="1">
      <alignment horizontal="right" vertical="center" wrapText="1"/>
      <protection locked="0"/>
    </xf>
    <xf numFmtId="4" fontId="49" fillId="2" borderId="0" xfId="0" applyNumberFormat="1" applyFont="1" applyFill="1" applyAlignment="1" applyProtection="1">
      <alignment horizontal="right" vertical="center" wrapText="1"/>
      <protection locked="0"/>
    </xf>
    <xf numFmtId="4" fontId="48" fillId="0" borderId="0" xfId="0" applyNumberFormat="1" applyFont="1" applyAlignment="1" applyProtection="1">
      <alignment horizontal="right" vertical="center" wrapText="1"/>
      <protection locked="0"/>
    </xf>
    <xf numFmtId="164" fontId="50" fillId="2" borderId="0" xfId="0" applyNumberFormat="1" applyFont="1" applyFill="1" applyAlignment="1" applyProtection="1">
      <alignment horizontal="right" vertical="center" wrapText="1"/>
      <protection locked="0"/>
    </xf>
    <xf numFmtId="164" fontId="49" fillId="2" borderId="0" xfId="0" applyNumberFormat="1" applyFont="1" applyFill="1" applyAlignment="1" applyProtection="1">
      <alignment horizontal="right" vertical="center" wrapText="1"/>
      <protection locked="0"/>
    </xf>
    <xf numFmtId="164" fontId="48" fillId="2" borderId="0" xfId="0" applyNumberFormat="1" applyFont="1" applyFill="1" applyAlignment="1" applyProtection="1">
      <alignment horizontal="right" vertical="center" wrapText="1"/>
      <protection locked="0"/>
    </xf>
    <xf numFmtId="4" fontId="48" fillId="2" borderId="0" xfId="0" applyNumberFormat="1" applyFont="1" applyFill="1" applyAlignment="1" applyProtection="1">
      <alignment horizontal="right" vertical="center" wrapText="1"/>
      <protection locked="0"/>
    </xf>
    <xf numFmtId="0" fontId="19" fillId="2" borderId="0" xfId="0" applyFont="1" applyFill="1" applyAlignment="1">
      <alignment horizontal="justify" vertical="center" wrapText="1"/>
    </xf>
    <xf numFmtId="0" fontId="30" fillId="2" borderId="0" xfId="0" applyFont="1" applyFill="1" applyAlignment="1" applyProtection="1">
      <alignment horizontal="justify" wrapText="1"/>
      <protection locked="0"/>
    </xf>
    <xf numFmtId="0" fontId="19" fillId="2" borderId="0" xfId="0" applyFont="1" applyFill="1" applyAlignment="1" applyProtection="1">
      <alignment horizontal="justify" vertical="top" wrapText="1"/>
      <protection locked="0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3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 wrapText="1"/>
    </xf>
    <xf numFmtId="0" fontId="53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justify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5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47"/>
  <sheetViews>
    <sheetView tabSelected="1" topLeftCell="A11" zoomScaleNormal="100" workbookViewId="0">
      <selection activeCell="A6" sqref="A6:J6"/>
    </sheetView>
  </sheetViews>
  <sheetFormatPr defaultColWidth="8.85546875" defaultRowHeight="15.75" x14ac:dyDescent="0.25"/>
  <cols>
    <col min="1" max="1" width="60.28515625" style="1" customWidth="1"/>
    <col min="2" max="2" width="18.5703125" style="1" customWidth="1"/>
    <col min="3" max="3" width="17.28515625" style="1" bestFit="1" customWidth="1"/>
    <col min="4" max="4" width="9" style="29" customWidth="1"/>
    <col min="5" max="5" width="17.7109375" style="1" customWidth="1"/>
    <col min="6" max="6" width="10.7109375" style="29" bestFit="1" customWidth="1"/>
    <col min="7" max="7" width="17.28515625" style="1" customWidth="1"/>
    <col min="8" max="8" width="9" style="29" customWidth="1"/>
    <col min="9" max="9" width="17.28515625" style="1" customWidth="1"/>
    <col min="10" max="10" width="9" style="29" customWidth="1"/>
    <col min="11" max="11" width="8.85546875" style="1"/>
    <col min="12" max="12" width="11.140625" style="1" bestFit="1" customWidth="1"/>
    <col min="13" max="13" width="7.28515625" style="1" bestFit="1" customWidth="1"/>
    <col min="14" max="14" width="8.85546875" style="1"/>
    <col min="15" max="15" width="15.140625" style="1" bestFit="1" customWidth="1"/>
    <col min="16" max="16384" width="8.85546875" style="1"/>
  </cols>
  <sheetData>
    <row r="1" spans="1:12" ht="51" customHeight="1" x14ac:dyDescent="0.25">
      <c r="A1" s="168" t="s">
        <v>381</v>
      </c>
      <c r="B1" s="168"/>
      <c r="C1" s="168"/>
      <c r="D1" s="168"/>
      <c r="E1" s="168"/>
      <c r="F1" s="168"/>
      <c r="G1" s="168"/>
      <c r="H1" s="168"/>
      <c r="I1" s="168"/>
      <c r="J1" s="168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9.5" x14ac:dyDescent="0.3">
      <c r="A3" s="169" t="s">
        <v>378</v>
      </c>
      <c r="B3" s="169"/>
      <c r="C3" s="169"/>
      <c r="D3" s="169"/>
      <c r="E3" s="169"/>
      <c r="F3" s="169"/>
      <c r="G3" s="169"/>
      <c r="H3" s="169"/>
      <c r="I3" s="169"/>
      <c r="J3" s="169"/>
      <c r="L3" s="3"/>
    </row>
    <row r="4" spans="1:12" ht="19.5" x14ac:dyDescent="0.3">
      <c r="A4" s="169" t="s">
        <v>135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2" ht="9.75" customHeight="1" x14ac:dyDescent="0.3">
      <c r="A5" s="4"/>
      <c r="B5" s="4"/>
      <c r="C5" s="4"/>
      <c r="D5" s="5"/>
      <c r="E5" s="4"/>
      <c r="F5" s="5"/>
      <c r="G5" s="4"/>
      <c r="H5" s="5"/>
      <c r="I5" s="4"/>
      <c r="J5" s="5"/>
    </row>
    <row r="6" spans="1:12" ht="19.5" x14ac:dyDescent="0.3">
      <c r="A6" s="169" t="s">
        <v>8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12" ht="8.25" customHeight="1" x14ac:dyDescent="0.25">
      <c r="A7" s="6"/>
      <c r="B7" s="6"/>
      <c r="C7" s="6"/>
      <c r="D7" s="7"/>
      <c r="E7" s="6"/>
      <c r="F7" s="7"/>
      <c r="G7" s="6"/>
      <c r="H7" s="7"/>
      <c r="I7" s="6"/>
      <c r="J7" s="7"/>
    </row>
    <row r="8" spans="1:12" ht="18.75" x14ac:dyDescent="0.3">
      <c r="A8" s="171" t="s">
        <v>28</v>
      </c>
      <c r="B8" s="171"/>
      <c r="C8" s="171"/>
      <c r="D8" s="171"/>
      <c r="E8" s="171"/>
      <c r="F8" s="171"/>
      <c r="G8" s="171"/>
      <c r="H8" s="171"/>
      <c r="I8" s="171"/>
      <c r="J8" s="171"/>
    </row>
    <row r="9" spans="1:12" ht="8.25" customHeight="1" x14ac:dyDescent="0.25">
      <c r="A9" s="6"/>
      <c r="B9" s="6"/>
      <c r="C9" s="6"/>
      <c r="D9" s="7"/>
      <c r="E9" s="6"/>
      <c r="F9" s="7"/>
      <c r="G9" s="6"/>
      <c r="H9" s="7"/>
      <c r="I9" s="6"/>
      <c r="J9" s="7"/>
    </row>
    <row r="10" spans="1:12" x14ac:dyDescent="0.25">
      <c r="A10" s="170" t="s">
        <v>9</v>
      </c>
      <c r="B10" s="170"/>
      <c r="C10" s="170"/>
      <c r="D10" s="170"/>
      <c r="E10" s="170"/>
      <c r="F10" s="170"/>
      <c r="G10" s="170"/>
      <c r="H10" s="170"/>
      <c r="I10" s="170"/>
      <c r="J10" s="170"/>
    </row>
    <row r="11" spans="1:12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2" x14ac:dyDescent="0.25">
      <c r="A12" s="166" t="s">
        <v>136</v>
      </c>
      <c r="B12" s="166"/>
      <c r="C12" s="166"/>
      <c r="D12" s="166"/>
      <c r="E12" s="166"/>
      <c r="F12" s="166"/>
      <c r="G12" s="166"/>
      <c r="H12" s="166"/>
      <c r="I12" s="166"/>
      <c r="J12" s="166"/>
      <c r="L12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2" ht="30" x14ac:dyDescent="0.25">
      <c r="A14" s="88" t="s">
        <v>10</v>
      </c>
      <c r="B14" s="88" t="s">
        <v>137</v>
      </c>
      <c r="C14" s="88" t="s">
        <v>374</v>
      </c>
      <c r="D14" s="89" t="s">
        <v>11</v>
      </c>
      <c r="E14" s="88" t="s">
        <v>138</v>
      </c>
      <c r="F14" s="89" t="s">
        <v>11</v>
      </c>
      <c r="G14" s="88" t="s">
        <v>32</v>
      </c>
      <c r="H14" s="89" t="s">
        <v>11</v>
      </c>
      <c r="I14" s="88" t="s">
        <v>139</v>
      </c>
      <c r="J14" s="89" t="s">
        <v>11</v>
      </c>
    </row>
    <row r="15" spans="1:12" s="9" customFormat="1" ht="12" thickBot="1" x14ac:dyDescent="0.25">
      <c r="A15" s="57">
        <v>1</v>
      </c>
      <c r="B15" s="57">
        <v>2</v>
      </c>
      <c r="C15" s="57">
        <v>3</v>
      </c>
      <c r="D15" s="56" t="s">
        <v>12</v>
      </c>
      <c r="E15" s="57">
        <v>5</v>
      </c>
      <c r="F15" s="56" t="s">
        <v>13</v>
      </c>
      <c r="G15" s="57">
        <v>7</v>
      </c>
      <c r="H15" s="56" t="s">
        <v>14</v>
      </c>
      <c r="I15" s="57">
        <v>9</v>
      </c>
      <c r="J15" s="56" t="s">
        <v>15</v>
      </c>
    </row>
    <row r="16" spans="1:12" ht="16.5" thickTop="1" x14ac:dyDescent="0.25">
      <c r="A16" s="10" t="s">
        <v>29</v>
      </c>
      <c r="B16" s="11"/>
      <c r="C16" s="11"/>
      <c r="D16" s="12"/>
      <c r="E16" s="11"/>
      <c r="F16" s="12"/>
      <c r="G16" s="11"/>
      <c r="H16" s="12"/>
      <c r="I16" s="11"/>
      <c r="J16" s="12"/>
    </row>
    <row r="17" spans="1:13" x14ac:dyDescent="0.25">
      <c r="A17" s="77" t="s">
        <v>0</v>
      </c>
      <c r="B17" s="78">
        <f>B18+B19</f>
        <v>221584006.7197558</v>
      </c>
      <c r="C17" s="78">
        <f t="shared" ref="C17:I17" si="0">C18+C19</f>
        <v>250401537</v>
      </c>
      <c r="D17" s="79">
        <f>C17/B17*100</f>
        <v>113.00523928005808</v>
      </c>
      <c r="E17" s="78">
        <f t="shared" si="0"/>
        <v>167273179</v>
      </c>
      <c r="F17" s="79">
        <f>E17/C17*100</f>
        <v>66.801977737061563</v>
      </c>
      <c r="G17" s="78">
        <f t="shared" si="0"/>
        <v>161397789</v>
      </c>
      <c r="H17" s="79">
        <f>G17/E17*100</f>
        <v>96.487548072485666</v>
      </c>
      <c r="I17" s="78">
        <f t="shared" si="0"/>
        <v>161842364</v>
      </c>
      <c r="J17" s="79">
        <f>I17/G17*100</f>
        <v>100.27545296794618</v>
      </c>
      <c r="L17" s="13"/>
      <c r="M17" s="13"/>
    </row>
    <row r="18" spans="1:13" x14ac:dyDescent="0.25">
      <c r="A18" s="80" t="s">
        <v>16</v>
      </c>
      <c r="B18" s="81">
        <f>'Račun prihoda i rashoda'!B11</f>
        <v>221508272.77589753</v>
      </c>
      <c r="C18" s="81">
        <f>'Račun prihoda i rashoda'!C11</f>
        <v>250309271</v>
      </c>
      <c r="D18" s="82">
        <f t="shared" ref="D18:D23" si="1">C18/B18*100</f>
        <v>113.00222238346862</v>
      </c>
      <c r="E18" s="83">
        <f>'Račun prihoda i rashoda'!E11</f>
        <v>167232400</v>
      </c>
      <c r="F18" s="82">
        <f t="shared" ref="F18:F23" si="2">E18/C18*100</f>
        <v>66.810310034421377</v>
      </c>
      <c r="G18" s="83">
        <f>'Račun prihoda i rashoda'!G11</f>
        <v>161363285</v>
      </c>
      <c r="H18" s="82">
        <f t="shared" ref="H18:H39" si="3">G18/E18*100</f>
        <v>96.490443837438207</v>
      </c>
      <c r="I18" s="83">
        <f>'Račun prihoda i rashoda'!I11</f>
        <v>161808360</v>
      </c>
      <c r="J18" s="82">
        <f t="shared" ref="J18:J39" si="4">I18/G18*100</f>
        <v>100.27582172735265</v>
      </c>
      <c r="L18" s="17"/>
      <c r="M18" s="17"/>
    </row>
    <row r="19" spans="1:13" x14ac:dyDescent="0.25">
      <c r="A19" s="80" t="s">
        <v>17</v>
      </c>
      <c r="B19" s="81">
        <f>'Račun prihoda i rashoda'!B41</f>
        <v>75733.943858252038</v>
      </c>
      <c r="C19" s="81">
        <f>'Račun prihoda i rashoda'!C41</f>
        <v>92266</v>
      </c>
      <c r="D19" s="82">
        <f t="shared" si="1"/>
        <v>121.82912350727474</v>
      </c>
      <c r="E19" s="83">
        <f>'Račun prihoda i rashoda'!E41</f>
        <v>40779</v>
      </c>
      <c r="F19" s="82">
        <f t="shared" si="2"/>
        <v>44.197212407604106</v>
      </c>
      <c r="G19" s="83">
        <f>'Račun prihoda i rashoda'!G41</f>
        <v>34504</v>
      </c>
      <c r="H19" s="82">
        <f t="shared" si="3"/>
        <v>84.612177836631602</v>
      </c>
      <c r="I19" s="83">
        <f>'Račun prihoda i rashoda'!I41</f>
        <v>34004</v>
      </c>
      <c r="J19" s="82">
        <f t="shared" si="4"/>
        <v>98.550892650127523</v>
      </c>
      <c r="L19" s="17"/>
      <c r="M19" s="17"/>
    </row>
    <row r="20" spans="1:13" x14ac:dyDescent="0.25">
      <c r="A20" s="77" t="s">
        <v>1</v>
      </c>
      <c r="B20" s="78">
        <f>B21+B22</f>
        <v>222397957.06417143</v>
      </c>
      <c r="C20" s="78">
        <f t="shared" ref="C20:I20" si="5">C21+C22</f>
        <v>253513279</v>
      </c>
      <c r="D20" s="78">
        <f t="shared" si="1"/>
        <v>113.99083082712423</v>
      </c>
      <c r="E20" s="78">
        <f t="shared" si="5"/>
        <v>172600026</v>
      </c>
      <c r="F20" s="79">
        <f t="shared" si="2"/>
        <v>68.083228886799262</v>
      </c>
      <c r="G20" s="78">
        <f t="shared" si="5"/>
        <v>161811646</v>
      </c>
      <c r="H20" s="79">
        <f t="shared" si="3"/>
        <v>93.749491092197161</v>
      </c>
      <c r="I20" s="78">
        <f t="shared" si="5"/>
        <v>157140708</v>
      </c>
      <c r="J20" s="79">
        <f t="shared" si="4"/>
        <v>97.113348689376792</v>
      </c>
      <c r="L20" s="17"/>
      <c r="M20" s="17"/>
    </row>
    <row r="21" spans="1:13" x14ac:dyDescent="0.25">
      <c r="A21" s="80" t="s">
        <v>18</v>
      </c>
      <c r="B21" s="81">
        <f>'Račun prihoda i rashoda'!B54</f>
        <v>199527020.14864951</v>
      </c>
      <c r="C21" s="81">
        <f>'Račun prihoda i rashoda'!C54</f>
        <v>217894168</v>
      </c>
      <c r="D21" s="82">
        <f t="shared" si="1"/>
        <v>109.20534363599816</v>
      </c>
      <c r="E21" s="83">
        <f>'Račun prihoda i rashoda'!E54</f>
        <v>148436072</v>
      </c>
      <c r="F21" s="82">
        <f t="shared" si="2"/>
        <v>68.123012819691439</v>
      </c>
      <c r="G21" s="83">
        <f>'Račun prihoda i rashoda'!G54</f>
        <v>145122917</v>
      </c>
      <c r="H21" s="82">
        <f t="shared" si="3"/>
        <v>97.767958316762787</v>
      </c>
      <c r="I21" s="83">
        <f>'Račun prihoda i rashoda'!I54</f>
        <v>147163338</v>
      </c>
      <c r="J21" s="82">
        <f t="shared" si="4"/>
        <v>101.40599502971676</v>
      </c>
      <c r="L21" s="17"/>
      <c r="M21" s="17"/>
    </row>
    <row r="22" spans="1:13" x14ac:dyDescent="0.25">
      <c r="A22" s="80" t="s">
        <v>19</v>
      </c>
      <c r="B22" s="81">
        <f>'Račun prihoda i rashoda'!B110</f>
        <v>22870936.915521931</v>
      </c>
      <c r="C22" s="81">
        <f>'Račun prihoda i rashoda'!C110</f>
        <v>35619111</v>
      </c>
      <c r="D22" s="82">
        <f t="shared" si="1"/>
        <v>155.73962331130477</v>
      </c>
      <c r="E22" s="83">
        <f>'Račun prihoda i rashoda'!E110</f>
        <v>24163954</v>
      </c>
      <c r="F22" s="82">
        <f t="shared" si="2"/>
        <v>67.839857092446806</v>
      </c>
      <c r="G22" s="83">
        <f>'Račun prihoda i rashoda'!G110</f>
        <v>16688729</v>
      </c>
      <c r="H22" s="82">
        <f t="shared" si="3"/>
        <v>69.064562033183805</v>
      </c>
      <c r="I22" s="83">
        <f>'Račun prihoda i rashoda'!I110</f>
        <v>9977370</v>
      </c>
      <c r="J22" s="82">
        <f t="shared" si="4"/>
        <v>59.785080098070978</v>
      </c>
      <c r="L22" s="17"/>
      <c r="M22" s="17"/>
    </row>
    <row r="23" spans="1:13" x14ac:dyDescent="0.25">
      <c r="A23" s="84" t="s">
        <v>20</v>
      </c>
      <c r="B23" s="85">
        <f>B18+B19-B21-B22</f>
        <v>-813950.34441564605</v>
      </c>
      <c r="C23" s="85">
        <f t="shared" ref="C23" si="6">C18+C19-C21-C22</f>
        <v>-3111742</v>
      </c>
      <c r="D23" s="86">
        <f t="shared" si="1"/>
        <v>382.30120809568456</v>
      </c>
      <c r="E23" s="87">
        <f>E18+E19-E21-E22</f>
        <v>-5326847</v>
      </c>
      <c r="F23" s="86">
        <f t="shared" si="2"/>
        <v>171.18536819569232</v>
      </c>
      <c r="G23" s="85">
        <f t="shared" ref="G23:I23" si="7">G18+G19-G21-G22</f>
        <v>-413857</v>
      </c>
      <c r="H23" s="86">
        <f t="shared" si="3"/>
        <v>7.7692676361832804</v>
      </c>
      <c r="I23" s="85">
        <f t="shared" si="7"/>
        <v>4701656</v>
      </c>
      <c r="J23" s="86">
        <f t="shared" si="4"/>
        <v>-1136.0581070273065</v>
      </c>
      <c r="L23" s="17"/>
      <c r="M23" s="17"/>
    </row>
    <row r="24" spans="1:13" ht="10.5" customHeight="1" x14ac:dyDescent="0.25">
      <c r="A24" s="14"/>
      <c r="B24" s="15"/>
      <c r="C24" s="15"/>
      <c r="D24" s="16"/>
      <c r="E24" s="15"/>
      <c r="F24" s="16"/>
      <c r="G24" s="15"/>
      <c r="H24" s="16"/>
      <c r="I24" s="15"/>
      <c r="J24" s="16"/>
      <c r="L24" s="17"/>
      <c r="M24" s="17"/>
    </row>
    <row r="25" spans="1:13" x14ac:dyDescent="0.25">
      <c r="A25" s="10" t="s">
        <v>30</v>
      </c>
      <c r="B25" s="18"/>
      <c r="C25" s="18"/>
      <c r="D25" s="19"/>
      <c r="E25" s="18"/>
      <c r="F25" s="19"/>
      <c r="G25" s="18"/>
      <c r="H25" s="19"/>
      <c r="I25" s="18"/>
      <c r="J25" s="19"/>
      <c r="L25" s="20"/>
      <c r="M25" s="20"/>
    </row>
    <row r="26" spans="1:13" x14ac:dyDescent="0.25">
      <c r="A26" s="80" t="s">
        <v>21</v>
      </c>
      <c r="B26" s="81">
        <f>'Račun financiranja'!B8</f>
        <v>1046076.6779481054</v>
      </c>
      <c r="C26" s="81">
        <f>'Račun financiranja'!C8</f>
        <v>3209525</v>
      </c>
      <c r="D26" s="82">
        <f t="shared" ref="D26:D28" si="8">C26/B26*100</f>
        <v>306.81546273410186</v>
      </c>
      <c r="E26" s="83">
        <f>'Račun financiranja'!E8</f>
        <v>3301640</v>
      </c>
      <c r="F26" s="82">
        <f t="shared" ref="F26:F28" si="9">E26/C26*100</f>
        <v>102.87005086422445</v>
      </c>
      <c r="G26" s="83">
        <f>'Račun financiranja'!G8</f>
        <v>2500000</v>
      </c>
      <c r="H26" s="82">
        <f t="shared" si="3"/>
        <v>75.719945239335601</v>
      </c>
      <c r="I26" s="83">
        <f>'Račun financiranja'!I8</f>
        <v>0</v>
      </c>
      <c r="J26" s="82">
        <f t="shared" si="4"/>
        <v>0</v>
      </c>
      <c r="L26" s="17"/>
      <c r="M26" s="17"/>
    </row>
    <row r="27" spans="1:13" x14ac:dyDescent="0.25">
      <c r="A27" s="80" t="s">
        <v>22</v>
      </c>
      <c r="B27" s="81">
        <f>'Račun financiranja'!B25</f>
        <v>5291306.3481319258</v>
      </c>
      <c r="C27" s="81">
        <f>'Račun financiranja'!C25</f>
        <v>1903079</v>
      </c>
      <c r="D27" s="82">
        <f t="shared" si="8"/>
        <v>35.966146633560051</v>
      </c>
      <c r="E27" s="83">
        <f>'Račun financiranja'!E25</f>
        <v>1382600</v>
      </c>
      <c r="F27" s="82">
        <f t="shared" si="9"/>
        <v>72.650688699733436</v>
      </c>
      <c r="G27" s="83">
        <f>'Račun financiranja'!G25</f>
        <v>1669104</v>
      </c>
      <c r="H27" s="82">
        <f t="shared" si="3"/>
        <v>120.72211774916823</v>
      </c>
      <c r="I27" s="83">
        <f>'Račun financiranja'!I25</f>
        <v>1664044</v>
      </c>
      <c r="J27" s="82">
        <f t="shared" si="4"/>
        <v>99.69684333630498</v>
      </c>
      <c r="L27" s="17"/>
      <c r="M27" s="17"/>
    </row>
    <row r="28" spans="1:13" x14ac:dyDescent="0.25">
      <c r="A28" s="84" t="s">
        <v>2</v>
      </c>
      <c r="B28" s="85">
        <f>B26-B27</f>
        <v>-4245229.6701838206</v>
      </c>
      <c r="C28" s="85">
        <f t="shared" ref="C28" si="10">C26-C27</f>
        <v>1306446</v>
      </c>
      <c r="D28" s="86">
        <f t="shared" si="8"/>
        <v>-30.774448062863701</v>
      </c>
      <c r="E28" s="87">
        <f>E26-E27</f>
        <v>1919040</v>
      </c>
      <c r="F28" s="86">
        <f t="shared" si="9"/>
        <v>146.89011256492805</v>
      </c>
      <c r="G28" s="85">
        <f t="shared" ref="G28:I28" si="11">G26-G27</f>
        <v>830896</v>
      </c>
      <c r="H28" s="86">
        <f t="shared" si="3"/>
        <v>43.297482074370521</v>
      </c>
      <c r="I28" s="85">
        <f t="shared" si="11"/>
        <v>-1664044</v>
      </c>
      <c r="J28" s="86">
        <f t="shared" si="4"/>
        <v>-200.2710327164892</v>
      </c>
      <c r="L28" s="17"/>
      <c r="M28" s="17"/>
    </row>
    <row r="29" spans="1:13" ht="4.5" customHeight="1" x14ac:dyDescent="0.25">
      <c r="A29" s="80"/>
      <c r="B29" s="81"/>
      <c r="C29" s="81"/>
      <c r="D29" s="82"/>
      <c r="E29" s="81"/>
      <c r="F29" s="82"/>
      <c r="G29" s="81"/>
      <c r="H29" s="82"/>
      <c r="I29" s="81"/>
      <c r="J29" s="82"/>
      <c r="L29" s="17"/>
      <c r="M29" s="17"/>
    </row>
    <row r="30" spans="1:13" x14ac:dyDescent="0.25">
      <c r="A30" s="90" t="s">
        <v>375</v>
      </c>
      <c r="B30" s="160"/>
      <c r="C30" s="161">
        <v>-58983057.890000001</v>
      </c>
      <c r="D30" s="162"/>
      <c r="E30" s="165">
        <f>E35+G35+I35</f>
        <v>-46844</v>
      </c>
      <c r="F30" s="163"/>
      <c r="G30" s="160">
        <f>E30-E35</f>
        <v>-3454651</v>
      </c>
      <c r="H30" s="162"/>
      <c r="I30" s="160">
        <f>G30-G35</f>
        <v>-3037612</v>
      </c>
      <c r="J30" s="164"/>
      <c r="L30" s="17"/>
      <c r="M30" s="17"/>
    </row>
    <row r="31" spans="1:13" ht="4.5" customHeight="1" x14ac:dyDescent="0.25">
      <c r="A31" s="14"/>
      <c r="B31" s="21"/>
      <c r="C31" s="21"/>
      <c r="D31" s="22"/>
      <c r="E31" s="15"/>
      <c r="F31" s="16"/>
      <c r="G31" s="15"/>
      <c r="H31" s="16"/>
      <c r="I31" s="15"/>
      <c r="J31" s="16"/>
      <c r="L31" s="17"/>
      <c r="M31" s="17"/>
    </row>
    <row r="32" spans="1:13" x14ac:dyDescent="0.25">
      <c r="A32" s="23" t="s">
        <v>31</v>
      </c>
      <c r="B32" s="24"/>
      <c r="C32" s="24"/>
      <c r="D32" s="25"/>
      <c r="E32" s="18"/>
      <c r="F32" s="19"/>
      <c r="G32" s="18"/>
      <c r="H32" s="19"/>
      <c r="I32" s="18"/>
      <c r="J32" s="19"/>
      <c r="L32" s="20"/>
      <c r="M32" s="20"/>
    </row>
    <row r="33" spans="1:15" x14ac:dyDescent="0.25">
      <c r="A33" s="80" t="s">
        <v>23</v>
      </c>
      <c r="B33" s="114">
        <v>-2571497.6919503612</v>
      </c>
      <c r="C33" s="81">
        <v>-10238208</v>
      </c>
      <c r="D33" s="82">
        <f t="shared" ref="D33:D35" si="12">C33/B33*100</f>
        <v>398.14183120012041</v>
      </c>
      <c r="E33" s="144">
        <v>-3862098</v>
      </c>
      <c r="F33" s="82">
        <f t="shared" ref="F33:F35" si="13">E33/C33*100</f>
        <v>37.722402201635283</v>
      </c>
      <c r="G33" s="144">
        <v>-4033154</v>
      </c>
      <c r="H33" s="82">
        <f t="shared" si="3"/>
        <v>104.42909527412303</v>
      </c>
      <c r="I33" s="144">
        <v>-3632758</v>
      </c>
      <c r="J33" s="82">
        <f t="shared" si="4"/>
        <v>90.072385036623942</v>
      </c>
      <c r="L33" s="17"/>
      <c r="M33" s="17"/>
    </row>
    <row r="34" spans="1:15" x14ac:dyDescent="0.25">
      <c r="A34" s="80" t="s">
        <v>24</v>
      </c>
      <c r="B34" s="114">
        <v>2656263.5078638261</v>
      </c>
      <c r="C34" s="81">
        <v>12043504</v>
      </c>
      <c r="D34" s="82">
        <f t="shared" si="12"/>
        <v>453.40019784729179</v>
      </c>
      <c r="E34" s="144">
        <v>7269905</v>
      </c>
      <c r="F34" s="82">
        <f t="shared" si="13"/>
        <v>60.363703121616432</v>
      </c>
      <c r="G34" s="144">
        <v>3616115</v>
      </c>
      <c r="H34" s="82">
        <f t="shared" si="3"/>
        <v>49.740883821728069</v>
      </c>
      <c r="I34" s="144">
        <v>595146</v>
      </c>
      <c r="J34" s="82">
        <f t="shared" si="4"/>
        <v>16.458160207847371</v>
      </c>
      <c r="L34" s="17"/>
      <c r="M34" s="17"/>
    </row>
    <row r="35" spans="1:15" ht="30" x14ac:dyDescent="0.25">
      <c r="A35" s="84" t="s">
        <v>131</v>
      </c>
      <c r="B35" s="85">
        <f>B33+B34</f>
        <v>84765.815913464874</v>
      </c>
      <c r="C35" s="85">
        <f t="shared" ref="C35:I35" si="14">C33+C34</f>
        <v>1805296</v>
      </c>
      <c r="D35" s="86">
        <f t="shared" si="12"/>
        <v>2129.7453230946044</v>
      </c>
      <c r="E35" s="85">
        <f t="shared" si="14"/>
        <v>3407807</v>
      </c>
      <c r="F35" s="86">
        <f t="shared" si="13"/>
        <v>188.76721601332966</v>
      </c>
      <c r="G35" s="85">
        <f t="shared" si="14"/>
        <v>-417039</v>
      </c>
      <c r="H35" s="86">
        <f t="shared" si="3"/>
        <v>-12.237752900912522</v>
      </c>
      <c r="I35" s="85">
        <f t="shared" si="14"/>
        <v>-3037612</v>
      </c>
      <c r="J35" s="86">
        <f t="shared" si="4"/>
        <v>728.37600320353738</v>
      </c>
      <c r="L35" s="17"/>
      <c r="M35" s="17"/>
      <c r="O35" s="20"/>
    </row>
    <row r="36" spans="1:15" ht="8.25" customHeight="1" x14ac:dyDescent="0.25">
      <c r="A36" s="14"/>
      <c r="B36" s="15"/>
      <c r="C36" s="15"/>
      <c r="D36" s="16"/>
      <c r="E36" s="15"/>
      <c r="F36" s="16"/>
      <c r="G36" s="15"/>
      <c r="H36" s="16"/>
      <c r="I36" s="15"/>
      <c r="J36" s="16"/>
      <c r="L36" s="17"/>
      <c r="M36" s="17"/>
      <c r="O36" s="20"/>
    </row>
    <row r="37" spans="1:15" x14ac:dyDescent="0.25">
      <c r="A37" s="10" t="s">
        <v>25</v>
      </c>
      <c r="B37" s="26"/>
      <c r="C37" s="26"/>
      <c r="D37" s="27"/>
      <c r="E37" s="26"/>
      <c r="F37" s="27"/>
      <c r="G37" s="26"/>
      <c r="H37" s="27"/>
      <c r="I37" s="26"/>
      <c r="J37" s="27"/>
      <c r="L37" s="20"/>
      <c r="M37" s="20"/>
    </row>
    <row r="38" spans="1:15" x14ac:dyDescent="0.25">
      <c r="A38" s="80" t="s">
        <v>26</v>
      </c>
      <c r="B38" s="91">
        <f>B18+B19+B26+B35</f>
        <v>222714849.21361738</v>
      </c>
      <c r="C38" s="91">
        <f>C18+C19+C26+C35</f>
        <v>255416358</v>
      </c>
      <c r="D38" s="92">
        <f t="shared" ref="D38:D39" si="15">C38/B38*100</f>
        <v>114.68312907821287</v>
      </c>
      <c r="E38" s="91">
        <f>E18+E19+E26+E35</f>
        <v>173982626</v>
      </c>
      <c r="F38" s="92">
        <f t="shared" ref="F38:F39" si="16">E38/C38*100</f>
        <v>68.117260524089062</v>
      </c>
      <c r="G38" s="91">
        <f>G18+G19+G26+G35</f>
        <v>163480750</v>
      </c>
      <c r="H38" s="92">
        <f t="shared" si="3"/>
        <v>93.963836366051851</v>
      </c>
      <c r="I38" s="91">
        <f>I18+I19+I26+I35</f>
        <v>158804752</v>
      </c>
      <c r="J38" s="92">
        <f t="shared" si="4"/>
        <v>97.139725625188291</v>
      </c>
      <c r="L38" s="17"/>
      <c r="M38" s="17"/>
    </row>
    <row r="39" spans="1:15" x14ac:dyDescent="0.25">
      <c r="A39" s="80" t="s">
        <v>27</v>
      </c>
      <c r="B39" s="91">
        <f>B21+B22+B27</f>
        <v>227689263.41230336</v>
      </c>
      <c r="C39" s="91">
        <f t="shared" ref="C39" si="17">C21+C22+C27</f>
        <v>255416358</v>
      </c>
      <c r="D39" s="92">
        <f t="shared" si="15"/>
        <v>112.17760300690507</v>
      </c>
      <c r="E39" s="91">
        <f>E21+E22+E27</f>
        <v>173982626</v>
      </c>
      <c r="F39" s="92">
        <f t="shared" si="16"/>
        <v>68.117260524089062</v>
      </c>
      <c r="G39" s="91">
        <f t="shared" ref="G39:I39" si="18">G21+G22+G27</f>
        <v>163480750</v>
      </c>
      <c r="H39" s="92">
        <f t="shared" si="3"/>
        <v>93.963836366051851</v>
      </c>
      <c r="I39" s="91">
        <f t="shared" si="18"/>
        <v>158804752</v>
      </c>
      <c r="J39" s="92">
        <f t="shared" si="4"/>
        <v>97.139725625188291</v>
      </c>
      <c r="L39" s="17"/>
      <c r="M39" s="17"/>
    </row>
    <row r="40" spans="1:15" x14ac:dyDescent="0.25">
      <c r="A40" s="93" t="s">
        <v>3</v>
      </c>
      <c r="B40" s="94">
        <f>B23+B35+B28</f>
        <v>-4974414.1986860018</v>
      </c>
      <c r="C40" s="94">
        <f>C23+C35+C28</f>
        <v>0</v>
      </c>
      <c r="D40" s="95"/>
      <c r="E40" s="94">
        <f>E23+E35+E28</f>
        <v>0</v>
      </c>
      <c r="F40" s="95"/>
      <c r="G40" s="94">
        <f>G23+G35+G28</f>
        <v>0</v>
      </c>
      <c r="H40" s="95"/>
      <c r="I40" s="94">
        <f>I23+I35+I28</f>
        <v>0</v>
      </c>
      <c r="J40" s="95">
        <v>0</v>
      </c>
      <c r="L40" s="17"/>
      <c r="M40" s="17"/>
    </row>
    <row r="41" spans="1:15" x14ac:dyDescent="0.25">
      <c r="A41" s="157" t="s">
        <v>140</v>
      </c>
      <c r="B41" s="158"/>
      <c r="C41" s="158"/>
      <c r="D41" s="159"/>
      <c r="E41" s="158"/>
      <c r="F41" s="159"/>
      <c r="G41" s="158"/>
      <c r="H41" s="159"/>
      <c r="I41" s="158"/>
      <c r="J41" s="159"/>
    </row>
    <row r="42" spans="1:15" x14ac:dyDescent="0.25">
      <c r="A42" s="157" t="s">
        <v>376</v>
      </c>
      <c r="B42" s="158"/>
      <c r="C42" s="158"/>
      <c r="D42" s="159"/>
      <c r="E42" s="158"/>
      <c r="F42" s="159"/>
      <c r="G42" s="158"/>
      <c r="H42" s="159"/>
      <c r="I42" s="158"/>
      <c r="J42" s="159"/>
    </row>
    <row r="43" spans="1:15" ht="31.5" customHeight="1" x14ac:dyDescent="0.25">
      <c r="A43" s="167" t="s">
        <v>373</v>
      </c>
      <c r="B43" s="167"/>
      <c r="C43" s="167"/>
      <c r="D43" s="167"/>
      <c r="E43" s="167"/>
      <c r="F43" s="167"/>
      <c r="G43" s="167"/>
      <c r="H43" s="167"/>
      <c r="I43" s="167"/>
      <c r="J43" s="167"/>
    </row>
    <row r="45" spans="1:15" x14ac:dyDescent="0.25">
      <c r="B45" s="28"/>
      <c r="C45" s="28"/>
      <c r="E45" s="20"/>
      <c r="G45" s="20"/>
    </row>
    <row r="46" spans="1:15" x14ac:dyDescent="0.25">
      <c r="B46" s="20"/>
      <c r="C46" s="20"/>
      <c r="E46" s="20"/>
    </row>
    <row r="47" spans="1:15" x14ac:dyDescent="0.25">
      <c r="C47" s="20"/>
      <c r="E47" s="20"/>
    </row>
  </sheetData>
  <mergeCells count="8">
    <mergeCell ref="A12:J12"/>
    <mergeCell ref="A43:J43"/>
    <mergeCell ref="A1:J1"/>
    <mergeCell ref="A3:J3"/>
    <mergeCell ref="A4:J4"/>
    <mergeCell ref="A6:J6"/>
    <mergeCell ref="A10:J10"/>
    <mergeCell ref="A8:J8"/>
  </mergeCells>
  <conditionalFormatting sqref="E33:E34">
    <cfRule type="containsBlanks" dxfId="57" priority="3">
      <formula>LEN(TRIM(E33))=0</formula>
    </cfRule>
  </conditionalFormatting>
  <conditionalFormatting sqref="G33:G34">
    <cfRule type="containsBlanks" dxfId="56" priority="2">
      <formula>LEN(TRIM(G33))=0</formula>
    </cfRule>
  </conditionalFormatting>
  <conditionalFormatting sqref="I33:I34">
    <cfRule type="containsBlanks" dxfId="55" priority="1">
      <formula>LEN(TRIM(I33))=0</formula>
    </cfRule>
  </conditionalFormatting>
  <pageMargins left="0.19685039370078741" right="0.19685039370078741" top="0.39370078740157483" bottom="0.39370078740157483" header="0.19685039370078741" footer="0.19685039370078741"/>
  <pageSetup paperSize="9" scale="77" orientation="landscape" r:id="rId1"/>
  <headerFooter>
    <oddFooter>&amp;C&amp;P</oddFooter>
  </headerFooter>
  <ignoredErrors>
    <ignoredError sqref="D17:D28 D35 D38:D39 F17:J17 F36:F39 F33 F34 F31:F32 F35 F40 F20 F18:F19 F23:F25 F21:F22 F28:F29 F26:F27 J26:J27 J21:J22 J18:J19 H26:H27 G28:J29 H21:H22 G23:J25 H18:H19 G20:J20 G40:I40 G35:J35 J33 J34 H33 H34 G31:J32 G36:J39 G18:G19 J40 G21:G22 I18:I19 G26:G27 I21:I22 I26:I27" formula="1"/>
    <ignoredError sqref="E30:I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145"/>
  <sheetViews>
    <sheetView zoomScaleNormal="100" workbookViewId="0">
      <selection activeCell="F47" sqref="F47"/>
    </sheetView>
  </sheetViews>
  <sheetFormatPr defaultRowHeight="15.75" x14ac:dyDescent="0.25"/>
  <cols>
    <col min="1" max="1" width="96.140625" style="1" bestFit="1" customWidth="1"/>
    <col min="2" max="3" width="16.28515625" style="63" bestFit="1" customWidth="1"/>
    <col min="4" max="4" width="8.28515625" style="63" bestFit="1" customWidth="1"/>
    <col min="5" max="5" width="16.28515625" style="63" bestFit="1" customWidth="1"/>
    <col min="6" max="6" width="7.85546875" style="63" bestFit="1" customWidth="1"/>
    <col min="7" max="7" width="16.28515625" style="63" bestFit="1" customWidth="1"/>
    <col min="8" max="8" width="8.28515625" style="63" bestFit="1" customWidth="1"/>
    <col min="9" max="9" width="16.28515625" style="63" bestFit="1" customWidth="1"/>
    <col min="10" max="10" width="8.28515625" style="63" bestFit="1" customWidth="1"/>
    <col min="11" max="11" width="9.140625" style="1"/>
    <col min="12" max="12" width="84.140625" style="1" customWidth="1"/>
    <col min="13" max="13" width="19.140625" style="1" customWidth="1"/>
    <col min="14" max="15" width="15.140625" style="1" bestFit="1" customWidth="1"/>
    <col min="16" max="16384" width="9.140625" style="1"/>
  </cols>
  <sheetData>
    <row r="1" spans="1:15" x14ac:dyDescent="0.25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/>
    </row>
    <row r="2" spans="1:15" ht="8.25" customHeight="1" x14ac:dyDescent="0.25">
      <c r="A2" s="30"/>
      <c r="B2" s="32"/>
      <c r="C2" s="32"/>
      <c r="D2" s="33"/>
      <c r="E2" s="32"/>
      <c r="F2" s="33"/>
      <c r="G2" s="32"/>
      <c r="H2" s="33"/>
      <c r="I2" s="32"/>
      <c r="J2" s="33"/>
    </row>
    <row r="3" spans="1:15" x14ac:dyDescent="0.25">
      <c r="A3" s="173" t="s">
        <v>141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5" ht="4.5" customHeight="1" x14ac:dyDescent="0.25">
      <c r="A4" s="34"/>
      <c r="B4" s="35"/>
      <c r="C4" s="35"/>
      <c r="D4" s="35"/>
      <c r="E4" s="35"/>
      <c r="F4" s="35"/>
      <c r="G4" s="35"/>
      <c r="H4" s="36"/>
      <c r="I4" s="36"/>
      <c r="J4" s="32"/>
      <c r="L4" s="37">
        <v>7.5345000000000004</v>
      </c>
    </row>
    <row r="5" spans="1:15" ht="18.75" x14ac:dyDescent="0.3">
      <c r="A5" s="38" t="s">
        <v>4</v>
      </c>
      <c r="B5" s="39"/>
      <c r="C5" s="39"/>
      <c r="D5" s="39"/>
      <c r="E5" s="39"/>
      <c r="F5" s="39"/>
      <c r="G5" s="39"/>
      <c r="H5" s="39"/>
      <c r="I5" s="39"/>
      <c r="J5" s="26"/>
    </row>
    <row r="6" spans="1:15" ht="8.25" customHeight="1" x14ac:dyDescent="0.25">
      <c r="A6" s="34"/>
      <c r="B6" s="35"/>
      <c r="C6" s="35"/>
      <c r="D6" s="35"/>
      <c r="E6" s="35"/>
      <c r="F6" s="35"/>
      <c r="G6" s="35"/>
      <c r="H6" s="36"/>
      <c r="I6" s="36"/>
      <c r="J6" s="32"/>
    </row>
    <row r="7" spans="1:15" x14ac:dyDescent="0.25">
      <c r="A7" s="172" t="s">
        <v>33</v>
      </c>
      <c r="B7" s="172"/>
      <c r="C7" s="172"/>
      <c r="D7" s="172"/>
      <c r="E7" s="172"/>
      <c r="F7" s="172"/>
      <c r="G7" s="172"/>
      <c r="H7" s="172"/>
      <c r="I7" s="172"/>
      <c r="J7" s="172"/>
    </row>
    <row r="8" spans="1:15" ht="7.5" customHeight="1" x14ac:dyDescent="0.25">
      <c r="A8" s="34"/>
      <c r="B8" s="35"/>
      <c r="C8" s="35"/>
      <c r="D8" s="35"/>
      <c r="E8" s="35"/>
      <c r="F8" s="35"/>
      <c r="G8" s="35"/>
      <c r="H8" s="36"/>
      <c r="I8" s="36"/>
      <c r="J8" s="32"/>
    </row>
    <row r="9" spans="1:15" s="3" customFormat="1" ht="30" x14ac:dyDescent="0.2">
      <c r="A9" s="96" t="s">
        <v>10</v>
      </c>
      <c r="B9" s="88" t="s">
        <v>142</v>
      </c>
      <c r="C9" s="88" t="s">
        <v>147</v>
      </c>
      <c r="D9" s="89" t="s">
        <v>11</v>
      </c>
      <c r="E9" s="88" t="s">
        <v>138</v>
      </c>
      <c r="F9" s="89" t="s">
        <v>11</v>
      </c>
      <c r="G9" s="88" t="s">
        <v>32</v>
      </c>
      <c r="H9" s="89" t="s">
        <v>11</v>
      </c>
      <c r="I9" s="88" t="s">
        <v>139</v>
      </c>
      <c r="J9" s="89" t="s">
        <v>11</v>
      </c>
    </row>
    <row r="10" spans="1:15" s="3" customFormat="1" ht="13.5" thickBot="1" x14ac:dyDescent="0.25">
      <c r="A10" s="57">
        <v>1</v>
      </c>
      <c r="B10" s="57">
        <v>2</v>
      </c>
      <c r="C10" s="57">
        <v>3</v>
      </c>
      <c r="D10" s="56" t="s">
        <v>12</v>
      </c>
      <c r="E10" s="57">
        <v>5</v>
      </c>
      <c r="F10" s="56" t="s">
        <v>13</v>
      </c>
      <c r="G10" s="57">
        <v>7</v>
      </c>
      <c r="H10" s="56" t="s">
        <v>14</v>
      </c>
      <c r="I10" s="57">
        <v>9</v>
      </c>
      <c r="J10" s="56" t="s">
        <v>15</v>
      </c>
    </row>
    <row r="11" spans="1:15" s="3" customFormat="1" ht="17.25" customHeight="1" thickTop="1" x14ac:dyDescent="0.25">
      <c r="A11" s="64" t="s">
        <v>16</v>
      </c>
      <c r="B11" s="65">
        <v>221508272.77589753</v>
      </c>
      <c r="C11" s="65">
        <f>C12+C15+C20+C24+C30+C34+C36</f>
        <v>250309271</v>
      </c>
      <c r="D11" s="66">
        <f>IFERROR(C11/B11*100,"-")</f>
        <v>113.00222238346862</v>
      </c>
      <c r="E11" s="65">
        <f>E12+E15+E20+E24+E30+E34+E36</f>
        <v>167232400</v>
      </c>
      <c r="F11" s="66">
        <f>IFERROR(E11/C11*100,"-")</f>
        <v>66.810310034421377</v>
      </c>
      <c r="G11" s="65">
        <f t="shared" ref="G11:I11" si="0">G12+G15+G20+G24+G30+G34+G36</f>
        <v>161363285</v>
      </c>
      <c r="H11" s="66">
        <f>IFERROR(G11/E11*100,"-")</f>
        <v>96.490443837438207</v>
      </c>
      <c r="I11" s="65">
        <f t="shared" si="0"/>
        <v>161808360</v>
      </c>
      <c r="J11" s="66">
        <f>IF(G11=0,"-",I11/G11*100)</f>
        <v>100.27582172735265</v>
      </c>
      <c r="L11" s="40"/>
      <c r="M11" s="31"/>
      <c r="N11" s="31"/>
      <c r="O11" s="31"/>
    </row>
    <row r="12" spans="1:15" s="3" customFormat="1" ht="17.25" customHeight="1" x14ac:dyDescent="0.25">
      <c r="A12" s="67" t="s">
        <v>37</v>
      </c>
      <c r="B12" s="68">
        <v>17272463.180038489</v>
      </c>
      <c r="C12" s="68">
        <f>SUM(C13:C14)</f>
        <v>18891609</v>
      </c>
      <c r="D12" s="69">
        <f t="shared" ref="D12:D48" si="1">IFERROR(C12/B12*100,"-")</f>
        <v>109.37414544228257</v>
      </c>
      <c r="E12" s="68">
        <f>SUM(E13:E14)</f>
        <v>20013235</v>
      </c>
      <c r="F12" s="69">
        <f t="shared" ref="F12:F48" si="2">IFERROR(E12/C12*100,"-")</f>
        <v>105.93716501331359</v>
      </c>
      <c r="G12" s="68">
        <f t="shared" ref="G12:I12" si="3">SUM(G13:G14)</f>
        <v>21608364</v>
      </c>
      <c r="H12" s="69">
        <f t="shared" ref="H12:H48" si="4">IFERROR(G12/E12*100,"-")</f>
        <v>107.97037060725066</v>
      </c>
      <c r="I12" s="68">
        <f t="shared" si="3"/>
        <v>22308450</v>
      </c>
      <c r="J12" s="69">
        <f t="shared" ref="J12:J48" si="5">IF(G12=0,"-",I12/G12*100)</f>
        <v>103.23988433367745</v>
      </c>
      <c r="L12" s="40"/>
      <c r="M12" s="31"/>
      <c r="N12" s="31"/>
      <c r="O12" s="31"/>
    </row>
    <row r="13" spans="1:15" s="3" customFormat="1" ht="17.25" customHeight="1" x14ac:dyDescent="0.25">
      <c r="A13" s="70" t="s">
        <v>38</v>
      </c>
      <c r="B13" s="71">
        <v>14242353.46605614</v>
      </c>
      <c r="C13" s="71">
        <v>15610054</v>
      </c>
      <c r="D13" s="72">
        <f t="shared" si="1"/>
        <v>109.60305147041538</v>
      </c>
      <c r="E13" s="71">
        <v>16718883</v>
      </c>
      <c r="F13" s="72">
        <f t="shared" si="2"/>
        <v>107.10330021920488</v>
      </c>
      <c r="G13" s="71">
        <v>18314012</v>
      </c>
      <c r="H13" s="72">
        <f t="shared" si="4"/>
        <v>109.54088260561426</v>
      </c>
      <c r="I13" s="71">
        <v>19014098</v>
      </c>
      <c r="J13" s="72">
        <f t="shared" si="5"/>
        <v>103.82267959636589</v>
      </c>
      <c r="L13" s="41"/>
      <c r="M13" s="42"/>
      <c r="N13" s="42"/>
      <c r="O13" s="42"/>
    </row>
    <row r="14" spans="1:15" s="3" customFormat="1" ht="17.25" customHeight="1" x14ac:dyDescent="0.25">
      <c r="A14" s="70" t="s">
        <v>39</v>
      </c>
      <c r="B14" s="71">
        <v>3030109.7139823479</v>
      </c>
      <c r="C14" s="71">
        <v>3281555</v>
      </c>
      <c r="D14" s="72">
        <f t="shared" si="1"/>
        <v>108.29822381867447</v>
      </c>
      <c r="E14" s="71">
        <v>3294352</v>
      </c>
      <c r="F14" s="72">
        <f t="shared" si="2"/>
        <v>100.38996756111051</v>
      </c>
      <c r="G14" s="71">
        <v>3294352</v>
      </c>
      <c r="H14" s="72">
        <f t="shared" si="4"/>
        <v>100</v>
      </c>
      <c r="I14" s="71">
        <v>3294352</v>
      </c>
      <c r="J14" s="72">
        <f t="shared" si="5"/>
        <v>100</v>
      </c>
      <c r="L14" s="41"/>
      <c r="M14" s="42"/>
      <c r="N14" s="42"/>
      <c r="O14" s="42"/>
    </row>
    <row r="15" spans="1:15" s="3" customFormat="1" ht="17.25" customHeight="1" x14ac:dyDescent="0.25">
      <c r="A15" s="67" t="s">
        <v>40</v>
      </c>
      <c r="B15" s="68">
        <v>111525512.99223571</v>
      </c>
      <c r="C15" s="68">
        <f>SUM(C16:C19)</f>
        <v>117333387</v>
      </c>
      <c r="D15" s="69">
        <f t="shared" si="1"/>
        <v>105.20766401511072</v>
      </c>
      <c r="E15" s="68">
        <f>SUM(E16:E19)</f>
        <v>97956125</v>
      </c>
      <c r="F15" s="69">
        <f t="shared" si="2"/>
        <v>83.485295621782399</v>
      </c>
      <c r="G15" s="68">
        <f t="shared" ref="G15:I15" si="6">SUM(G16:G19)</f>
        <v>86937984</v>
      </c>
      <c r="H15" s="69">
        <f t="shared" si="4"/>
        <v>88.751963187600566</v>
      </c>
      <c r="I15" s="68">
        <f t="shared" si="6"/>
        <v>86809796</v>
      </c>
      <c r="J15" s="69">
        <f t="shared" si="5"/>
        <v>99.85255236652371</v>
      </c>
      <c r="L15" s="40"/>
      <c r="M15" s="31"/>
      <c r="N15" s="31"/>
      <c r="O15" s="31"/>
    </row>
    <row r="16" spans="1:15" s="3" customFormat="1" ht="17.25" customHeight="1" x14ac:dyDescent="0.25">
      <c r="A16" s="70" t="s">
        <v>38</v>
      </c>
      <c r="B16" s="71">
        <v>2292532.9484371888</v>
      </c>
      <c r="C16" s="71">
        <v>2428275</v>
      </c>
      <c r="D16" s="72">
        <f t="shared" si="1"/>
        <v>105.92105128326928</v>
      </c>
      <c r="E16" s="71">
        <v>2685017</v>
      </c>
      <c r="F16" s="72">
        <f t="shared" si="2"/>
        <v>110.57301994213999</v>
      </c>
      <c r="G16" s="71">
        <v>2362634</v>
      </c>
      <c r="H16" s="72">
        <f t="shared" si="4"/>
        <v>87.993260377867259</v>
      </c>
      <c r="I16" s="71">
        <v>2056000</v>
      </c>
      <c r="J16" s="72">
        <f t="shared" si="5"/>
        <v>87.021519202720356</v>
      </c>
      <c r="L16" s="41"/>
      <c r="M16" s="42"/>
      <c r="N16" s="42"/>
      <c r="O16" s="42"/>
    </row>
    <row r="17" spans="1:15" s="3" customFormat="1" ht="17.25" customHeight="1" x14ac:dyDescent="0.25">
      <c r="A17" s="70" t="s">
        <v>39</v>
      </c>
      <c r="B17" s="71">
        <v>9162390.0272081755</v>
      </c>
      <c r="C17" s="71">
        <v>8445316</v>
      </c>
      <c r="D17" s="72">
        <f t="shared" si="1"/>
        <v>92.173722957887747</v>
      </c>
      <c r="E17" s="71">
        <v>8688781</v>
      </c>
      <c r="F17" s="72">
        <f t="shared" si="2"/>
        <v>102.88284061839722</v>
      </c>
      <c r="G17" s="71">
        <v>8685781</v>
      </c>
      <c r="H17" s="72">
        <f t="shared" si="4"/>
        <v>99.96547271705893</v>
      </c>
      <c r="I17" s="71">
        <v>8685781</v>
      </c>
      <c r="J17" s="72">
        <f t="shared" si="5"/>
        <v>100</v>
      </c>
      <c r="L17" s="41"/>
      <c r="M17" s="42"/>
      <c r="N17" s="42"/>
      <c r="O17" s="42"/>
    </row>
    <row r="18" spans="1:15" s="3" customFormat="1" ht="17.25" customHeight="1" x14ac:dyDescent="0.25">
      <c r="A18" s="70" t="s">
        <v>41</v>
      </c>
      <c r="B18" s="71">
        <v>14467565.428362863</v>
      </c>
      <c r="C18" s="71">
        <v>21465882</v>
      </c>
      <c r="D18" s="72">
        <f t="shared" si="1"/>
        <v>148.37245496686901</v>
      </c>
      <c r="E18" s="71">
        <v>14265709</v>
      </c>
      <c r="F18" s="72">
        <f t="shared" si="2"/>
        <v>66.457595359929769</v>
      </c>
      <c r="G18" s="71">
        <v>3951905</v>
      </c>
      <c r="H18" s="72">
        <f t="shared" si="4"/>
        <v>27.702128229308475</v>
      </c>
      <c r="I18" s="71">
        <v>3890142</v>
      </c>
      <c r="J18" s="72">
        <f t="shared" si="5"/>
        <v>98.437133483724935</v>
      </c>
      <c r="L18" s="41"/>
      <c r="M18" s="42"/>
      <c r="N18" s="42"/>
      <c r="O18" s="42"/>
    </row>
    <row r="19" spans="1:15" s="3" customFormat="1" ht="17.25" customHeight="1" x14ac:dyDescent="0.25">
      <c r="A19" s="70" t="s">
        <v>42</v>
      </c>
      <c r="B19" s="71">
        <v>85603024.588227481</v>
      </c>
      <c r="C19" s="71">
        <v>84993914</v>
      </c>
      <c r="D19" s="72">
        <f t="shared" si="1"/>
        <v>99.288447351997831</v>
      </c>
      <c r="E19" s="71">
        <v>72316618</v>
      </c>
      <c r="F19" s="72">
        <f t="shared" si="2"/>
        <v>85.084466165424502</v>
      </c>
      <c r="G19" s="71">
        <v>71937664</v>
      </c>
      <c r="H19" s="72">
        <f t="shared" si="4"/>
        <v>99.475979366181093</v>
      </c>
      <c r="I19" s="71">
        <v>72177873</v>
      </c>
      <c r="J19" s="72">
        <f t="shared" si="5"/>
        <v>100.33391270531109</v>
      </c>
      <c r="L19" s="41"/>
      <c r="M19" s="42"/>
      <c r="N19" s="42"/>
      <c r="O19" s="42"/>
    </row>
    <row r="20" spans="1:15" s="3" customFormat="1" ht="17.25" customHeight="1" x14ac:dyDescent="0.25">
      <c r="A20" s="67" t="s">
        <v>43</v>
      </c>
      <c r="B20" s="68">
        <v>688272.94578273268</v>
      </c>
      <c r="C20" s="68">
        <f>SUM(C21:C23)</f>
        <v>575156</v>
      </c>
      <c r="D20" s="69">
        <f t="shared" si="1"/>
        <v>83.565103571797167</v>
      </c>
      <c r="E20" s="68">
        <f>SUM(E21:E23)</f>
        <v>567217</v>
      </c>
      <c r="F20" s="69">
        <f t="shared" si="2"/>
        <v>98.619678834959558</v>
      </c>
      <c r="G20" s="68">
        <f t="shared" ref="G20:I20" si="7">SUM(G21:G23)</f>
        <v>514339</v>
      </c>
      <c r="H20" s="69">
        <f t="shared" si="4"/>
        <v>90.677641890140819</v>
      </c>
      <c r="I20" s="68">
        <f t="shared" si="7"/>
        <v>493020</v>
      </c>
      <c r="J20" s="69">
        <f t="shared" si="5"/>
        <v>95.855068349862634</v>
      </c>
      <c r="L20" s="40"/>
      <c r="M20" s="31"/>
      <c r="N20" s="31"/>
      <c r="O20" s="31"/>
    </row>
    <row r="21" spans="1:15" s="3" customFormat="1" ht="17.25" customHeight="1" x14ac:dyDescent="0.25">
      <c r="A21" s="70" t="s">
        <v>38</v>
      </c>
      <c r="B21" s="71">
        <v>537443.38575884257</v>
      </c>
      <c r="C21" s="71">
        <v>421652</v>
      </c>
      <c r="D21" s="72">
        <f t="shared" si="1"/>
        <v>78.455147309078683</v>
      </c>
      <c r="E21" s="71">
        <v>421652</v>
      </c>
      <c r="F21" s="72">
        <f t="shared" si="2"/>
        <v>100</v>
      </c>
      <c r="G21" s="71">
        <v>361819</v>
      </c>
      <c r="H21" s="72">
        <f t="shared" si="4"/>
        <v>85.809862161213516</v>
      </c>
      <c r="I21" s="71">
        <v>341100</v>
      </c>
      <c r="J21" s="72">
        <f t="shared" si="5"/>
        <v>94.273656165099126</v>
      </c>
      <c r="L21" s="41"/>
      <c r="M21" s="42"/>
      <c r="N21" s="42"/>
      <c r="O21" s="42"/>
    </row>
    <row r="22" spans="1:15" s="3" customFormat="1" ht="17.25" customHeight="1" x14ac:dyDescent="0.25">
      <c r="A22" s="70" t="s">
        <v>47</v>
      </c>
      <c r="B22" s="71">
        <v>103214.86495454244</v>
      </c>
      <c r="C22" s="71">
        <v>111584</v>
      </c>
      <c r="D22" s="72">
        <f t="shared" si="1"/>
        <v>108.1084590375073</v>
      </c>
      <c r="E22" s="71">
        <v>101810</v>
      </c>
      <c r="F22" s="72">
        <f t="shared" si="2"/>
        <v>91.240679667335826</v>
      </c>
      <c r="G22" s="71">
        <v>108765</v>
      </c>
      <c r="H22" s="72">
        <f t="shared" si="4"/>
        <v>106.83135251939888</v>
      </c>
      <c r="I22" s="71">
        <v>108165</v>
      </c>
      <c r="J22" s="72">
        <f t="shared" si="5"/>
        <v>99.448351951454967</v>
      </c>
      <c r="L22" s="41"/>
      <c r="M22" s="42"/>
      <c r="N22" s="42"/>
      <c r="O22" s="42"/>
    </row>
    <row r="23" spans="1:15" s="3" customFormat="1" ht="17.25" customHeight="1" x14ac:dyDescent="0.25">
      <c r="A23" s="70" t="s">
        <v>44</v>
      </c>
      <c r="B23" s="71">
        <v>47614.695069347661</v>
      </c>
      <c r="C23" s="71">
        <v>41920</v>
      </c>
      <c r="D23" s="72">
        <f t="shared" si="1"/>
        <v>88.040047172298983</v>
      </c>
      <c r="E23" s="71">
        <v>43755</v>
      </c>
      <c r="F23" s="72">
        <f t="shared" si="2"/>
        <v>104.37738549618321</v>
      </c>
      <c r="G23" s="71">
        <v>43755</v>
      </c>
      <c r="H23" s="72">
        <f t="shared" si="4"/>
        <v>100</v>
      </c>
      <c r="I23" s="71">
        <v>43755</v>
      </c>
      <c r="J23" s="72">
        <f t="shared" si="5"/>
        <v>100</v>
      </c>
      <c r="L23" s="41"/>
      <c r="M23" s="42"/>
      <c r="N23" s="42"/>
      <c r="O23" s="42"/>
    </row>
    <row r="24" spans="1:15" s="3" customFormat="1" ht="17.25" customHeight="1" x14ac:dyDescent="0.25">
      <c r="A24" s="67" t="s">
        <v>45</v>
      </c>
      <c r="B24" s="68">
        <v>11669110.67489548</v>
      </c>
      <c r="C24" s="68">
        <f>SUM(C25:C29)</f>
        <v>13585585</v>
      </c>
      <c r="D24" s="69">
        <f t="shared" si="1"/>
        <v>116.42348229010764</v>
      </c>
      <c r="E24" s="68">
        <f>SUM(E25:E29)</f>
        <v>8168806</v>
      </c>
      <c r="F24" s="69">
        <f t="shared" si="2"/>
        <v>60.12848176946374</v>
      </c>
      <c r="G24" s="68">
        <f t="shared" ref="G24:I24" si="8">SUM(G25:G29)</f>
        <v>8342500</v>
      </c>
      <c r="H24" s="69">
        <f t="shared" si="4"/>
        <v>102.12630830013592</v>
      </c>
      <c r="I24" s="68">
        <f t="shared" si="8"/>
        <v>8319116</v>
      </c>
      <c r="J24" s="69">
        <f t="shared" si="5"/>
        <v>99.719700329637391</v>
      </c>
      <c r="L24" s="40"/>
      <c r="M24" s="31"/>
      <c r="N24" s="31"/>
      <c r="O24" s="31"/>
    </row>
    <row r="25" spans="1:15" s="3" customFormat="1" ht="17.25" customHeight="1" x14ac:dyDescent="0.25">
      <c r="A25" s="70" t="s">
        <v>38</v>
      </c>
      <c r="B25" s="71">
        <v>411294.59950892563</v>
      </c>
      <c r="C25" s="71">
        <v>578877</v>
      </c>
      <c r="D25" s="72">
        <f t="shared" si="1"/>
        <v>140.74510112487815</v>
      </c>
      <c r="E25" s="71">
        <v>256896</v>
      </c>
      <c r="F25" s="72">
        <f t="shared" si="2"/>
        <v>44.378339439984657</v>
      </c>
      <c r="G25" s="71">
        <v>335834</v>
      </c>
      <c r="H25" s="72">
        <f t="shared" si="4"/>
        <v>130.72760961634279</v>
      </c>
      <c r="I25" s="71">
        <v>291500</v>
      </c>
      <c r="J25" s="72">
        <f t="shared" si="5"/>
        <v>86.798835138788803</v>
      </c>
      <c r="L25" s="41"/>
      <c r="M25" s="42"/>
      <c r="N25" s="42"/>
      <c r="O25" s="42"/>
    </row>
    <row r="26" spans="1:15" s="3" customFormat="1" ht="17.25" customHeight="1" x14ac:dyDescent="0.25">
      <c r="A26" s="70" t="s">
        <v>47</v>
      </c>
      <c r="B26" s="71">
        <v>815982.45669918379</v>
      </c>
      <c r="C26" s="71">
        <v>750764</v>
      </c>
      <c r="D26" s="72">
        <f t="shared" si="1"/>
        <v>92.007370236486977</v>
      </c>
      <c r="E26" s="71">
        <v>600</v>
      </c>
      <c r="F26" s="72">
        <f t="shared" si="2"/>
        <v>7.9918589596730788E-2</v>
      </c>
      <c r="G26" s="71">
        <v>100</v>
      </c>
      <c r="H26" s="72">
        <f t="shared" si="4"/>
        <v>16.666666666666664</v>
      </c>
      <c r="I26" s="71">
        <v>100</v>
      </c>
      <c r="J26" s="72">
        <f t="shared" si="5"/>
        <v>100</v>
      </c>
      <c r="L26" s="41"/>
      <c r="M26" s="42"/>
      <c r="N26" s="42"/>
      <c r="O26" s="42"/>
    </row>
    <row r="27" spans="1:15" s="3" customFormat="1" ht="17.25" customHeight="1" x14ac:dyDescent="0.25">
      <c r="A27" s="70" t="s">
        <v>44</v>
      </c>
      <c r="B27" s="71">
        <v>10269963.837016391</v>
      </c>
      <c r="C27" s="71">
        <v>12003817</v>
      </c>
      <c r="D27" s="72">
        <f t="shared" si="1"/>
        <v>116.88275821122389</v>
      </c>
      <c r="E27" s="71">
        <v>7850810</v>
      </c>
      <c r="F27" s="72">
        <f t="shared" si="2"/>
        <v>65.40261318545592</v>
      </c>
      <c r="G27" s="71">
        <v>7895066</v>
      </c>
      <c r="H27" s="72">
        <f t="shared" si="4"/>
        <v>100.56371253412068</v>
      </c>
      <c r="I27" s="71">
        <v>7916016</v>
      </c>
      <c r="J27" s="72">
        <f t="shared" si="5"/>
        <v>100.26535560310705</v>
      </c>
      <c r="L27" s="41"/>
      <c r="M27" s="42"/>
      <c r="N27" s="42"/>
      <c r="O27" s="42"/>
    </row>
    <row r="28" spans="1:15" s="3" customFormat="1" ht="17.25" customHeight="1" x14ac:dyDescent="0.25">
      <c r="A28" s="70" t="s">
        <v>49</v>
      </c>
      <c r="B28" s="71">
        <v>170606.71179242153</v>
      </c>
      <c r="C28" s="71">
        <v>252127</v>
      </c>
      <c r="D28" s="72">
        <f t="shared" si="1"/>
        <v>147.78257980070845</v>
      </c>
      <c r="E28" s="71">
        <v>60500</v>
      </c>
      <c r="F28" s="72">
        <f t="shared" si="2"/>
        <v>23.995843364653528</v>
      </c>
      <c r="G28" s="71">
        <v>111500</v>
      </c>
      <c r="H28" s="72">
        <f t="shared" si="4"/>
        <v>184.29752066115702</v>
      </c>
      <c r="I28" s="71">
        <v>111500</v>
      </c>
      <c r="J28" s="72">
        <f t="shared" si="5"/>
        <v>100</v>
      </c>
      <c r="L28" s="41"/>
      <c r="M28" s="42"/>
      <c r="N28" s="42"/>
      <c r="O28" s="42"/>
    </row>
    <row r="29" spans="1:15" s="3" customFormat="1" ht="15" x14ac:dyDescent="0.25">
      <c r="A29" s="70" t="s">
        <v>73</v>
      </c>
      <c r="B29" s="71">
        <v>1263.0698785586303</v>
      </c>
      <c r="C29" s="71">
        <v>0</v>
      </c>
      <c r="D29" s="72">
        <f t="shared" si="1"/>
        <v>0</v>
      </c>
      <c r="E29" s="71">
        <v>0</v>
      </c>
      <c r="F29" s="72" t="str">
        <f t="shared" si="2"/>
        <v>-</v>
      </c>
      <c r="G29" s="71">
        <v>0</v>
      </c>
      <c r="H29" s="72" t="str">
        <f t="shared" si="4"/>
        <v>-</v>
      </c>
      <c r="I29" s="71">
        <v>0</v>
      </c>
      <c r="J29" s="72" t="str">
        <f t="shared" si="5"/>
        <v>-</v>
      </c>
    </row>
    <row r="30" spans="1:15" s="3" customFormat="1" ht="30" x14ac:dyDescent="0.25">
      <c r="A30" s="67" t="s">
        <v>46</v>
      </c>
      <c r="B30" s="68">
        <v>8725437.5353374463</v>
      </c>
      <c r="C30" s="68">
        <f>SUM(C31:C33)</f>
        <v>13252881</v>
      </c>
      <c r="D30" s="69">
        <f t="shared" si="1"/>
        <v>151.88786747170795</v>
      </c>
      <c r="E30" s="68">
        <f>SUM(E31:E33)</f>
        <v>13765993</v>
      </c>
      <c r="F30" s="69">
        <f t="shared" si="2"/>
        <v>103.87170155681622</v>
      </c>
      <c r="G30" s="68">
        <f>SUM(G31:G33)</f>
        <v>16303270</v>
      </c>
      <c r="H30" s="69">
        <f t="shared" si="4"/>
        <v>118.43148547293319</v>
      </c>
      <c r="I30" s="68">
        <f>SUM(I31:I33)</f>
        <v>15370507</v>
      </c>
      <c r="J30" s="69">
        <f t="shared" si="5"/>
        <v>94.278675382300605</v>
      </c>
      <c r="L30" s="40"/>
      <c r="M30" s="31"/>
      <c r="N30" s="31"/>
      <c r="O30" s="31"/>
    </row>
    <row r="31" spans="1:15" s="3" customFormat="1" ht="17.25" customHeight="1" x14ac:dyDescent="0.25">
      <c r="A31" s="70" t="s">
        <v>47</v>
      </c>
      <c r="B31" s="71">
        <v>8447217.4012874104</v>
      </c>
      <c r="C31" s="71">
        <v>12930814</v>
      </c>
      <c r="D31" s="72">
        <f t="shared" si="1"/>
        <v>153.07779338115839</v>
      </c>
      <c r="E31" s="71">
        <v>13650544</v>
      </c>
      <c r="F31" s="72">
        <f t="shared" si="2"/>
        <v>105.56600690412839</v>
      </c>
      <c r="G31" s="71">
        <v>16167721</v>
      </c>
      <c r="H31" s="72">
        <f t="shared" si="4"/>
        <v>118.44012223981697</v>
      </c>
      <c r="I31" s="71">
        <v>15234858</v>
      </c>
      <c r="J31" s="72">
        <f t="shared" si="5"/>
        <v>94.230089695387491</v>
      </c>
      <c r="L31" s="41"/>
      <c r="M31" s="42"/>
      <c r="N31" s="42"/>
      <c r="O31" s="42"/>
    </row>
    <row r="32" spans="1:15" s="3" customFormat="1" ht="17.25" customHeight="1" x14ac:dyDescent="0.25">
      <c r="A32" s="70" t="s">
        <v>74</v>
      </c>
      <c r="B32" s="71">
        <v>278220.13405003649</v>
      </c>
      <c r="C32" s="71">
        <v>318737</v>
      </c>
      <c r="D32" s="72">
        <f t="shared" si="1"/>
        <v>114.56288060830163</v>
      </c>
      <c r="E32" s="71">
        <v>115449</v>
      </c>
      <c r="F32" s="72">
        <f t="shared" si="2"/>
        <v>36.220771356949463</v>
      </c>
      <c r="G32" s="71">
        <v>135549</v>
      </c>
      <c r="H32" s="72">
        <f t="shared" si="4"/>
        <v>117.410285060936</v>
      </c>
      <c r="I32" s="71">
        <v>135649</v>
      </c>
      <c r="J32" s="72">
        <f t="shared" si="5"/>
        <v>100.07377405956517</v>
      </c>
      <c r="L32" s="41"/>
      <c r="M32" s="42"/>
      <c r="N32" s="42"/>
      <c r="O32" s="42"/>
    </row>
    <row r="33" spans="1:15" s="3" customFormat="1" ht="17.25" customHeight="1" x14ac:dyDescent="0.25">
      <c r="A33" s="70" t="s">
        <v>148</v>
      </c>
      <c r="B33" s="71">
        <v>0</v>
      </c>
      <c r="C33" s="71">
        <v>3330</v>
      </c>
      <c r="D33" s="72" t="str">
        <f t="shared" si="1"/>
        <v>-</v>
      </c>
      <c r="E33" s="71">
        <v>0</v>
      </c>
      <c r="F33" s="72">
        <f t="shared" si="2"/>
        <v>0</v>
      </c>
      <c r="G33" s="71">
        <v>0</v>
      </c>
      <c r="H33" s="72" t="str">
        <f t="shared" si="4"/>
        <v>-</v>
      </c>
      <c r="I33" s="71">
        <v>0</v>
      </c>
      <c r="J33" s="72" t="str">
        <f t="shared" si="5"/>
        <v>-</v>
      </c>
      <c r="L33" s="41"/>
      <c r="M33" s="42"/>
      <c r="N33" s="42"/>
      <c r="O33" s="42"/>
    </row>
    <row r="34" spans="1:15" s="3" customFormat="1" ht="17.25" customHeight="1" x14ac:dyDescent="0.25">
      <c r="A34" s="67" t="s">
        <v>75</v>
      </c>
      <c r="B34" s="68">
        <v>71435691.553520471</v>
      </c>
      <c r="C34" s="68">
        <f>C35</f>
        <v>86476463</v>
      </c>
      <c r="D34" s="69">
        <f t="shared" si="1"/>
        <v>121.05498122771137</v>
      </c>
      <c r="E34" s="68">
        <f>E35</f>
        <v>26663549</v>
      </c>
      <c r="F34" s="69">
        <f t="shared" si="2"/>
        <v>30.833302004962899</v>
      </c>
      <c r="G34" s="68">
        <f t="shared" ref="G34:I34" si="9">G35</f>
        <v>27558708</v>
      </c>
      <c r="H34" s="69">
        <f t="shared" si="4"/>
        <v>103.35723875317572</v>
      </c>
      <c r="I34" s="68">
        <f t="shared" si="9"/>
        <v>28409351</v>
      </c>
      <c r="J34" s="69">
        <f t="shared" si="5"/>
        <v>103.08665776349166</v>
      </c>
      <c r="L34" s="40"/>
      <c r="M34" s="31"/>
      <c r="N34" s="31"/>
      <c r="O34" s="31"/>
    </row>
    <row r="35" spans="1:15" s="3" customFormat="1" ht="17.25" customHeight="1" x14ac:dyDescent="0.25">
      <c r="A35" s="70" t="s">
        <v>44</v>
      </c>
      <c r="B35" s="71">
        <v>71435691.553520471</v>
      </c>
      <c r="C35" s="71">
        <v>86476463</v>
      </c>
      <c r="D35" s="72">
        <f t="shared" si="1"/>
        <v>121.05498122771137</v>
      </c>
      <c r="E35" s="71">
        <v>26663549</v>
      </c>
      <c r="F35" s="72">
        <f t="shared" si="2"/>
        <v>30.833302004962899</v>
      </c>
      <c r="G35" s="71">
        <v>27558708</v>
      </c>
      <c r="H35" s="72">
        <f t="shared" si="4"/>
        <v>103.35723875317572</v>
      </c>
      <c r="I35" s="71">
        <v>28409351</v>
      </c>
      <c r="J35" s="72">
        <f t="shared" si="5"/>
        <v>103.08665776349166</v>
      </c>
      <c r="L35" s="41"/>
      <c r="M35" s="42"/>
      <c r="N35" s="42"/>
      <c r="O35" s="42"/>
    </row>
    <row r="36" spans="1:15" s="3" customFormat="1" ht="17.25" customHeight="1" x14ac:dyDescent="0.25">
      <c r="A36" s="67" t="s">
        <v>76</v>
      </c>
      <c r="B36" s="68">
        <v>191783.89408719889</v>
      </c>
      <c r="C36" s="68">
        <f>SUM(C37:C40)</f>
        <v>194190</v>
      </c>
      <c r="D36" s="69">
        <f t="shared" si="1"/>
        <v>101.25459227129214</v>
      </c>
      <c r="E36" s="68">
        <f>SUM(E37:E40)</f>
        <v>97475</v>
      </c>
      <c r="F36" s="69">
        <f t="shared" si="2"/>
        <v>50.195684638755857</v>
      </c>
      <c r="G36" s="68">
        <f>SUM(G37:G40)</f>
        <v>98120</v>
      </c>
      <c r="H36" s="69">
        <f t="shared" si="4"/>
        <v>100.66170813028982</v>
      </c>
      <c r="I36" s="68">
        <f>SUM(I37:I40)</f>
        <v>98120</v>
      </c>
      <c r="J36" s="69">
        <f t="shared" si="5"/>
        <v>100</v>
      </c>
      <c r="L36" s="40"/>
      <c r="M36" s="31"/>
      <c r="N36" s="31"/>
      <c r="O36" s="31"/>
    </row>
    <row r="37" spans="1:15" s="3" customFormat="1" ht="17.25" customHeight="1" x14ac:dyDescent="0.25">
      <c r="A37" s="70" t="s">
        <v>38</v>
      </c>
      <c r="B37" s="141">
        <v>410.05773442166031</v>
      </c>
      <c r="C37" s="71">
        <v>125</v>
      </c>
      <c r="D37" s="72">
        <f t="shared" si="1"/>
        <v>30.483512322063195</v>
      </c>
      <c r="E37" s="71">
        <v>125</v>
      </c>
      <c r="F37" s="72">
        <f t="shared" si="2"/>
        <v>100</v>
      </c>
      <c r="G37" s="141">
        <v>0</v>
      </c>
      <c r="H37" s="72">
        <f t="shared" si="4"/>
        <v>0</v>
      </c>
      <c r="I37" s="141">
        <v>0</v>
      </c>
      <c r="J37" s="72" t="str">
        <f t="shared" si="5"/>
        <v>-</v>
      </c>
      <c r="L37" s="40"/>
      <c r="M37" s="31"/>
      <c r="N37" s="31"/>
      <c r="O37" s="31"/>
    </row>
    <row r="38" spans="1:15" s="3" customFormat="1" ht="17.25" customHeight="1" x14ac:dyDescent="0.25">
      <c r="A38" s="70" t="s">
        <v>47</v>
      </c>
      <c r="B38" s="71">
        <v>191373.8363527772</v>
      </c>
      <c r="C38" s="71">
        <v>194065</v>
      </c>
      <c r="D38" s="72">
        <f t="shared" si="1"/>
        <v>101.40623383975118</v>
      </c>
      <c r="E38" s="71">
        <v>97350</v>
      </c>
      <c r="F38" s="72">
        <f t="shared" si="2"/>
        <v>50.163604977713646</v>
      </c>
      <c r="G38" s="71">
        <v>98120</v>
      </c>
      <c r="H38" s="72">
        <f t="shared" si="4"/>
        <v>100.7909604519774</v>
      </c>
      <c r="I38" s="71">
        <v>98120</v>
      </c>
      <c r="J38" s="72">
        <f t="shared" si="5"/>
        <v>100</v>
      </c>
      <c r="L38" s="41"/>
      <c r="M38" s="42"/>
      <c r="N38" s="42"/>
      <c r="O38" s="42"/>
    </row>
    <row r="39" spans="1:15" s="3" customFormat="1" ht="17.25" customHeight="1" x14ac:dyDescent="0.25">
      <c r="A39" s="70" t="s">
        <v>44</v>
      </c>
      <c r="B39" s="71">
        <v>0</v>
      </c>
      <c r="C39" s="71">
        <v>0</v>
      </c>
      <c r="D39" s="72" t="str">
        <f t="shared" si="1"/>
        <v>-</v>
      </c>
      <c r="E39" s="71">
        <v>0</v>
      </c>
      <c r="F39" s="73" t="str">
        <f t="shared" si="2"/>
        <v>-</v>
      </c>
      <c r="G39" s="71">
        <v>0</v>
      </c>
      <c r="H39" s="73" t="str">
        <f t="shared" si="4"/>
        <v>-</v>
      </c>
      <c r="I39" s="71">
        <v>0</v>
      </c>
      <c r="J39" s="73" t="str">
        <f t="shared" si="5"/>
        <v>-</v>
      </c>
      <c r="L39" s="41"/>
      <c r="M39" s="42"/>
    </row>
    <row r="40" spans="1:15" s="3" customFormat="1" ht="17.25" customHeight="1" x14ac:dyDescent="0.25">
      <c r="A40" s="70" t="s">
        <v>41</v>
      </c>
      <c r="B40" s="71">
        <v>0</v>
      </c>
      <c r="C40" s="71">
        <v>0</v>
      </c>
      <c r="D40" s="72" t="str">
        <f t="shared" si="1"/>
        <v>-</v>
      </c>
      <c r="E40" s="71">
        <v>0</v>
      </c>
      <c r="F40" s="73" t="str">
        <f t="shared" si="2"/>
        <v>-</v>
      </c>
      <c r="G40" s="71">
        <v>0</v>
      </c>
      <c r="H40" s="73" t="str">
        <f t="shared" si="4"/>
        <v>-</v>
      </c>
      <c r="I40" s="71">
        <v>0</v>
      </c>
      <c r="J40" s="73" t="str">
        <f t="shared" si="5"/>
        <v>-</v>
      </c>
      <c r="L40" s="41"/>
      <c r="M40" s="42"/>
    </row>
    <row r="41" spans="1:15" s="3" customFormat="1" ht="17.25" customHeight="1" x14ac:dyDescent="0.25">
      <c r="A41" s="64" t="s">
        <v>17</v>
      </c>
      <c r="B41" s="65">
        <v>75733.943858252038</v>
      </c>
      <c r="C41" s="65">
        <f>C42+C44</f>
        <v>92266</v>
      </c>
      <c r="D41" s="66">
        <f t="shared" si="1"/>
        <v>121.82912350727474</v>
      </c>
      <c r="E41" s="65">
        <f>E42+E44</f>
        <v>40779</v>
      </c>
      <c r="F41" s="66">
        <f t="shared" si="2"/>
        <v>44.197212407604106</v>
      </c>
      <c r="G41" s="65">
        <f t="shared" ref="G41:I41" si="10">G42+G44</f>
        <v>34504</v>
      </c>
      <c r="H41" s="66">
        <f t="shared" si="4"/>
        <v>84.612177836631602</v>
      </c>
      <c r="I41" s="65">
        <f t="shared" si="10"/>
        <v>34004</v>
      </c>
      <c r="J41" s="66">
        <f t="shared" si="5"/>
        <v>98.550892650127523</v>
      </c>
      <c r="L41" s="40"/>
      <c r="M41" s="31"/>
      <c r="N41" s="31"/>
      <c r="O41" s="31"/>
    </row>
    <row r="42" spans="1:15" s="3" customFormat="1" ht="17.25" customHeight="1" x14ac:dyDescent="0.25">
      <c r="A42" s="67" t="s">
        <v>48</v>
      </c>
      <c r="B42" s="68">
        <v>514.09781670980158</v>
      </c>
      <c r="C42" s="68">
        <f>C43</f>
        <v>1327</v>
      </c>
      <c r="D42" s="69">
        <f t="shared" si="1"/>
        <v>258.12208433265266</v>
      </c>
      <c r="E42" s="68">
        <f>E43</f>
        <v>1327</v>
      </c>
      <c r="F42" s="69">
        <f t="shared" si="2"/>
        <v>100</v>
      </c>
      <c r="G42" s="68">
        <f t="shared" ref="G42:I42" si="11">G43</f>
        <v>1327</v>
      </c>
      <c r="H42" s="69">
        <f t="shared" si="4"/>
        <v>100</v>
      </c>
      <c r="I42" s="68">
        <f t="shared" si="11"/>
        <v>1327</v>
      </c>
      <c r="J42" s="69">
        <f t="shared" si="5"/>
        <v>100</v>
      </c>
      <c r="L42" s="40"/>
      <c r="M42" s="31"/>
      <c r="N42" s="31"/>
      <c r="O42" s="31"/>
    </row>
    <row r="43" spans="1:15" s="3" customFormat="1" ht="17.25" customHeight="1" x14ac:dyDescent="0.25">
      <c r="A43" s="70" t="s">
        <v>49</v>
      </c>
      <c r="B43" s="71">
        <v>514.09781670980158</v>
      </c>
      <c r="C43" s="71">
        <v>1327</v>
      </c>
      <c r="D43" s="72">
        <f t="shared" si="1"/>
        <v>258.12208433265266</v>
      </c>
      <c r="E43" s="71">
        <v>1327</v>
      </c>
      <c r="F43" s="72">
        <f t="shared" si="2"/>
        <v>100</v>
      </c>
      <c r="G43" s="71">
        <v>1327</v>
      </c>
      <c r="H43" s="72">
        <f t="shared" si="4"/>
        <v>100</v>
      </c>
      <c r="I43" s="71">
        <v>1327</v>
      </c>
      <c r="J43" s="72">
        <f t="shared" si="5"/>
        <v>100</v>
      </c>
      <c r="L43" s="41"/>
      <c r="M43" s="42"/>
      <c r="N43" s="42"/>
      <c r="O43" s="42"/>
    </row>
    <row r="44" spans="1:15" s="3" customFormat="1" ht="17.25" customHeight="1" x14ac:dyDescent="0.25">
      <c r="A44" s="67" t="s">
        <v>77</v>
      </c>
      <c r="B44" s="68">
        <v>75219.846041542245</v>
      </c>
      <c r="C44" s="68">
        <f>SUM(C45:C46)</f>
        <v>90939</v>
      </c>
      <c r="D44" s="69">
        <f t="shared" si="1"/>
        <v>120.89761517163491</v>
      </c>
      <c r="E44" s="68">
        <f>SUM(E45:E46)</f>
        <v>39452</v>
      </c>
      <c r="F44" s="69">
        <f t="shared" si="2"/>
        <v>43.382927017011404</v>
      </c>
      <c r="G44" s="68">
        <f>SUM(G45:G46)</f>
        <v>33177</v>
      </c>
      <c r="H44" s="69">
        <f t="shared" si="4"/>
        <v>84.094595964716618</v>
      </c>
      <c r="I44" s="68">
        <f>SUM(I45:I46)</f>
        <v>32677</v>
      </c>
      <c r="J44" s="69">
        <f t="shared" si="5"/>
        <v>98.49293185037827</v>
      </c>
      <c r="L44" s="40"/>
      <c r="M44" s="31"/>
      <c r="N44" s="31"/>
      <c r="O44" s="31"/>
    </row>
    <row r="45" spans="1:15" s="3" customFormat="1" ht="17.25" customHeight="1" x14ac:dyDescent="0.25">
      <c r="A45" s="70" t="s">
        <v>38</v>
      </c>
      <c r="B45" s="141">
        <v>5474.8158471033248</v>
      </c>
      <c r="C45" s="71">
        <v>5475</v>
      </c>
      <c r="D45" s="72">
        <f t="shared" si="1"/>
        <v>100.00336363636364</v>
      </c>
      <c r="E45" s="71">
        <v>5475</v>
      </c>
      <c r="F45" s="72">
        <f t="shared" ref="F45" si="12">IFERROR(E45/C45*100,"-")</f>
        <v>100</v>
      </c>
      <c r="G45" s="141">
        <v>0</v>
      </c>
      <c r="H45" s="72">
        <f t="shared" ref="H45" si="13">IFERROR(G45/E45*100,"-")</f>
        <v>0</v>
      </c>
      <c r="I45" s="141">
        <v>0</v>
      </c>
      <c r="J45" s="72" t="str">
        <f t="shared" ref="J45" si="14">IF(G45=0,"-",I45/G45*100)</f>
        <v>-</v>
      </c>
      <c r="L45" s="40"/>
      <c r="M45" s="31"/>
      <c r="N45" s="31"/>
      <c r="O45" s="31"/>
    </row>
    <row r="46" spans="1:15" s="3" customFormat="1" ht="17.25" customHeight="1" x14ac:dyDescent="0.25">
      <c r="A46" s="70" t="s">
        <v>49</v>
      </c>
      <c r="B46" s="71">
        <v>69745.030194438921</v>
      </c>
      <c r="C46" s="71">
        <v>85464</v>
      </c>
      <c r="D46" s="72">
        <f t="shared" si="1"/>
        <v>122.53776328110963</v>
      </c>
      <c r="E46" s="71">
        <v>33977</v>
      </c>
      <c r="F46" s="72">
        <f t="shared" si="2"/>
        <v>39.755920621548249</v>
      </c>
      <c r="G46" s="71">
        <v>33177</v>
      </c>
      <c r="H46" s="72">
        <f t="shared" si="4"/>
        <v>97.645466050563613</v>
      </c>
      <c r="I46" s="71">
        <v>32677</v>
      </c>
      <c r="J46" s="72">
        <f t="shared" si="5"/>
        <v>98.49293185037827</v>
      </c>
      <c r="L46" s="41"/>
      <c r="M46" s="42"/>
      <c r="N46" s="42"/>
      <c r="O46" s="42"/>
    </row>
    <row r="47" spans="1:15" s="3" customFormat="1" ht="17.25" customHeight="1" x14ac:dyDescent="0.25">
      <c r="A47" s="70"/>
      <c r="B47" s="71"/>
      <c r="C47" s="71"/>
      <c r="D47" s="72"/>
      <c r="E47" s="71"/>
      <c r="F47" s="72"/>
      <c r="G47" s="71"/>
      <c r="H47" s="72"/>
      <c r="I47" s="71"/>
      <c r="J47" s="72"/>
      <c r="L47" s="40"/>
      <c r="M47" s="31"/>
      <c r="N47" s="31"/>
      <c r="O47" s="31"/>
    </row>
    <row r="48" spans="1:15" ht="17.25" customHeight="1" x14ac:dyDescent="0.25">
      <c r="A48" s="74" t="s">
        <v>50</v>
      </c>
      <c r="B48" s="75">
        <v>221584006.7197558</v>
      </c>
      <c r="C48" s="75">
        <f>C11+C41</f>
        <v>250401537</v>
      </c>
      <c r="D48" s="76">
        <f t="shared" si="1"/>
        <v>113.00523928005808</v>
      </c>
      <c r="E48" s="75">
        <f>E11+E41</f>
        <v>167273179</v>
      </c>
      <c r="F48" s="76">
        <f t="shared" si="2"/>
        <v>66.801977737061563</v>
      </c>
      <c r="G48" s="75">
        <f t="shared" ref="G48:I48" si="15">G11+G41</f>
        <v>161397789</v>
      </c>
      <c r="H48" s="76">
        <f t="shared" si="4"/>
        <v>96.487548072485666</v>
      </c>
      <c r="I48" s="75">
        <f t="shared" si="15"/>
        <v>161842364</v>
      </c>
      <c r="J48" s="76">
        <f t="shared" si="5"/>
        <v>100.27545296794618</v>
      </c>
    </row>
    <row r="49" spans="1:15" ht="15.75" customHeight="1" x14ac:dyDescent="0.25">
      <c r="A49" s="6"/>
      <c r="B49" s="32"/>
      <c r="C49" s="32"/>
      <c r="D49" s="32"/>
      <c r="E49" s="32"/>
      <c r="F49" s="32"/>
      <c r="G49" s="32"/>
      <c r="H49" s="32"/>
      <c r="I49" s="32"/>
      <c r="J49" s="32"/>
    </row>
    <row r="50" spans="1:15" ht="21.75" customHeight="1" x14ac:dyDescent="0.25">
      <c r="A50" s="172" t="s">
        <v>34</v>
      </c>
      <c r="B50" s="172"/>
      <c r="C50" s="172"/>
      <c r="D50" s="172"/>
      <c r="E50" s="172"/>
      <c r="F50" s="172"/>
      <c r="G50" s="172"/>
      <c r="H50" s="172"/>
      <c r="I50" s="172"/>
      <c r="J50" s="172"/>
    </row>
    <row r="51" spans="1:15" ht="6" customHeight="1" x14ac:dyDescent="0.25">
      <c r="A51" s="6"/>
      <c r="B51" s="32"/>
      <c r="C51" s="32"/>
      <c r="D51" s="32"/>
      <c r="E51" s="32"/>
      <c r="F51" s="32"/>
      <c r="G51" s="32"/>
      <c r="H51" s="32"/>
      <c r="I51" s="32"/>
      <c r="J51" s="32"/>
    </row>
    <row r="52" spans="1:15" ht="30" x14ac:dyDescent="0.25">
      <c r="A52" s="96" t="s">
        <v>10</v>
      </c>
      <c r="B52" s="88" t="s">
        <v>143</v>
      </c>
      <c r="C52" s="88" t="s">
        <v>147</v>
      </c>
      <c r="D52" s="89" t="s">
        <v>11</v>
      </c>
      <c r="E52" s="88" t="s">
        <v>138</v>
      </c>
      <c r="F52" s="89" t="s">
        <v>11</v>
      </c>
      <c r="G52" s="88" t="s">
        <v>32</v>
      </c>
      <c r="H52" s="89" t="s">
        <v>11</v>
      </c>
      <c r="I52" s="88" t="s">
        <v>139</v>
      </c>
      <c r="J52" s="89" t="s">
        <v>11</v>
      </c>
    </row>
    <row r="53" spans="1:15" ht="16.5" thickBot="1" x14ac:dyDescent="0.3">
      <c r="A53" s="53">
        <v>1</v>
      </c>
      <c r="B53" s="53">
        <v>2</v>
      </c>
      <c r="C53" s="53">
        <v>3</v>
      </c>
      <c r="D53" s="55" t="s">
        <v>12</v>
      </c>
      <c r="E53" s="53">
        <v>5</v>
      </c>
      <c r="F53" s="55" t="s">
        <v>13</v>
      </c>
      <c r="G53" s="53">
        <v>7</v>
      </c>
      <c r="H53" s="55" t="s">
        <v>14</v>
      </c>
      <c r="I53" s="53">
        <v>9</v>
      </c>
      <c r="J53" s="55" t="s">
        <v>15</v>
      </c>
    </row>
    <row r="54" spans="1:15" ht="17.25" customHeight="1" thickTop="1" x14ac:dyDescent="0.25">
      <c r="A54" s="64" t="s">
        <v>18</v>
      </c>
      <c r="B54" s="65">
        <v>199527020.14864951</v>
      </c>
      <c r="C54" s="65">
        <f>C55+C64+C76+C83+C89+C95+C103</f>
        <v>217894168</v>
      </c>
      <c r="D54" s="66">
        <f>IFERROR(C54/B54*100,"-")</f>
        <v>109.20534363599816</v>
      </c>
      <c r="E54" s="65">
        <f>E55+E64+E76+E83+E89+E95+E103</f>
        <v>148436072</v>
      </c>
      <c r="F54" s="66">
        <f>IFERROR(E54/C54*100,"-")</f>
        <v>68.123012819691439</v>
      </c>
      <c r="G54" s="65">
        <f t="shared" ref="G54:I54" si="16">G55+G64+G76+G83+G89+G95+G103</f>
        <v>145122917</v>
      </c>
      <c r="H54" s="66">
        <f t="shared" ref="H54:H119" si="17">IF(E54=0,"-",G54/E54*100)</f>
        <v>97.767958316762787</v>
      </c>
      <c r="I54" s="65">
        <f t="shared" si="16"/>
        <v>147163338</v>
      </c>
      <c r="J54" s="66">
        <f t="shared" ref="J54:J119" si="18">IF(G54=0,"-",I54/G54*100)</f>
        <v>101.40599502971676</v>
      </c>
      <c r="L54" s="40"/>
      <c r="M54" s="31"/>
      <c r="N54" s="31"/>
      <c r="O54" s="31"/>
    </row>
    <row r="55" spans="1:15" ht="17.25" customHeight="1" x14ac:dyDescent="0.25">
      <c r="A55" s="67" t="s">
        <v>51</v>
      </c>
      <c r="B55" s="68">
        <v>124294298.51217729</v>
      </c>
      <c r="C55" s="68">
        <f>SUM(C56:C63)</f>
        <v>141665684</v>
      </c>
      <c r="D55" s="69">
        <f t="shared" ref="D55:D121" si="19">IFERROR(C55/B55*100,"-")</f>
        <v>113.97601152728724</v>
      </c>
      <c r="E55" s="68">
        <f>SUM(E56:E63)</f>
        <v>95281248</v>
      </c>
      <c r="F55" s="69">
        <f t="shared" ref="F55:F121" si="20">IFERROR(E55/C55*100,"-")</f>
        <v>67.257818061288575</v>
      </c>
      <c r="G55" s="68">
        <f t="shared" ref="G55:I55" si="21">SUM(G56:G63)</f>
        <v>96838285</v>
      </c>
      <c r="H55" s="69">
        <f t="shared" si="17"/>
        <v>101.63414841081845</v>
      </c>
      <c r="I55" s="68">
        <f t="shared" si="21"/>
        <v>98169990</v>
      </c>
      <c r="J55" s="69">
        <f t="shared" si="18"/>
        <v>101.37518441182638</v>
      </c>
      <c r="L55" s="40"/>
      <c r="M55" s="31"/>
      <c r="N55" s="31"/>
      <c r="O55" s="31"/>
    </row>
    <row r="56" spans="1:15" ht="17.25" customHeight="1" x14ac:dyDescent="0.25">
      <c r="A56" s="70" t="s">
        <v>38</v>
      </c>
      <c r="B56" s="71">
        <v>4528902.7778883791</v>
      </c>
      <c r="C56" s="71">
        <v>6455920</v>
      </c>
      <c r="D56" s="72">
        <f t="shared" si="19"/>
        <v>142.54931749738512</v>
      </c>
      <c r="E56" s="71">
        <v>7169944</v>
      </c>
      <c r="F56" s="72">
        <f t="shared" si="20"/>
        <v>111.05998835177635</v>
      </c>
      <c r="G56" s="71">
        <v>7484212</v>
      </c>
      <c r="H56" s="72">
        <f t="shared" si="17"/>
        <v>104.38313046796462</v>
      </c>
      <c r="I56" s="71">
        <v>7660452</v>
      </c>
      <c r="J56" s="72">
        <f t="shared" si="18"/>
        <v>102.35482372760151</v>
      </c>
      <c r="L56" s="41"/>
      <c r="M56" s="42"/>
      <c r="N56" s="42"/>
      <c r="O56" s="42"/>
    </row>
    <row r="57" spans="1:15" ht="17.25" customHeight="1" x14ac:dyDescent="0.25">
      <c r="A57" s="70" t="s">
        <v>47</v>
      </c>
      <c r="B57" s="71">
        <v>3610063.4640652998</v>
      </c>
      <c r="C57" s="71">
        <v>5552808</v>
      </c>
      <c r="D57" s="72">
        <f t="shared" si="19"/>
        <v>153.81469204829358</v>
      </c>
      <c r="E57" s="71">
        <v>6843356</v>
      </c>
      <c r="F57" s="72">
        <f t="shared" si="20"/>
        <v>123.2413582461342</v>
      </c>
      <c r="G57" s="71">
        <v>7848294</v>
      </c>
      <c r="H57" s="72">
        <f t="shared" si="17"/>
        <v>114.68487099019838</v>
      </c>
      <c r="I57" s="71">
        <v>7987850</v>
      </c>
      <c r="J57" s="72">
        <f t="shared" si="18"/>
        <v>101.77816987997646</v>
      </c>
      <c r="L57" s="41"/>
      <c r="M57" s="42"/>
      <c r="N57" s="42"/>
      <c r="O57" s="42"/>
    </row>
    <row r="58" spans="1:15" ht="17.25" customHeight="1" x14ac:dyDescent="0.25">
      <c r="A58" s="70" t="s">
        <v>44</v>
      </c>
      <c r="B58" s="71">
        <v>61922207.861171938</v>
      </c>
      <c r="C58" s="71">
        <v>69621344</v>
      </c>
      <c r="D58" s="72">
        <f t="shared" si="19"/>
        <v>112.43356205271191</v>
      </c>
      <c r="E58" s="71">
        <v>20707662</v>
      </c>
      <c r="F58" s="72">
        <f t="shared" si="20"/>
        <v>29.743266662591289</v>
      </c>
      <c r="G58" s="71">
        <v>20565247</v>
      </c>
      <c r="H58" s="72">
        <f t="shared" si="17"/>
        <v>99.312259394614415</v>
      </c>
      <c r="I58" s="71">
        <v>21396142</v>
      </c>
      <c r="J58" s="72">
        <f t="shared" si="18"/>
        <v>104.04028699485106</v>
      </c>
      <c r="L58" s="41"/>
      <c r="M58" s="42"/>
      <c r="N58" s="42"/>
      <c r="O58" s="42"/>
    </row>
    <row r="59" spans="1:15" ht="17.25" customHeight="1" x14ac:dyDescent="0.25">
      <c r="A59" s="70" t="s">
        <v>39</v>
      </c>
      <c r="B59" s="71">
        <v>552228.54867608997</v>
      </c>
      <c r="C59" s="71">
        <v>552229</v>
      </c>
      <c r="D59" s="72">
        <f t="shared" si="19"/>
        <v>100.00008172773956</v>
      </c>
      <c r="E59" s="71">
        <v>569791</v>
      </c>
      <c r="F59" s="72">
        <f t="shared" si="20"/>
        <v>103.18020241602667</v>
      </c>
      <c r="G59" s="71">
        <v>569791</v>
      </c>
      <c r="H59" s="72">
        <f t="shared" si="17"/>
        <v>100</v>
      </c>
      <c r="I59" s="71">
        <v>569791</v>
      </c>
      <c r="J59" s="72">
        <f t="shared" si="18"/>
        <v>100</v>
      </c>
      <c r="L59" s="41"/>
      <c r="M59" s="42"/>
      <c r="N59" s="42"/>
      <c r="O59" s="42"/>
    </row>
    <row r="60" spans="1:15" ht="17.25" customHeight="1" x14ac:dyDescent="0.25">
      <c r="A60" s="70" t="s">
        <v>41</v>
      </c>
      <c r="B60" s="71">
        <v>1950043.4388479658</v>
      </c>
      <c r="C60" s="71">
        <v>1889915</v>
      </c>
      <c r="D60" s="72">
        <f t="shared" si="19"/>
        <v>96.916559003245169</v>
      </c>
      <c r="E60" s="71">
        <v>1128267</v>
      </c>
      <c r="F60" s="72">
        <f t="shared" si="20"/>
        <v>59.699351558138858</v>
      </c>
      <c r="G60" s="71">
        <v>932228</v>
      </c>
      <c r="H60" s="72">
        <f t="shared" si="17"/>
        <v>82.624768782566534</v>
      </c>
      <c r="I60" s="71">
        <v>878645</v>
      </c>
      <c r="J60" s="72">
        <f t="shared" si="18"/>
        <v>94.252157197595437</v>
      </c>
      <c r="L60" s="41"/>
      <c r="M60" s="42"/>
      <c r="N60" s="42"/>
      <c r="O60" s="42"/>
    </row>
    <row r="61" spans="1:15" ht="17.25" customHeight="1" x14ac:dyDescent="0.25">
      <c r="A61" s="70" t="s">
        <v>42</v>
      </c>
      <c r="B61" s="71">
        <v>51730387.891698182</v>
      </c>
      <c r="C61" s="71">
        <v>57593468</v>
      </c>
      <c r="D61" s="72">
        <f t="shared" si="19"/>
        <v>111.33391870282638</v>
      </c>
      <c r="E61" s="71">
        <v>58862228</v>
      </c>
      <c r="F61" s="73">
        <f t="shared" si="20"/>
        <v>102.20295815490744</v>
      </c>
      <c r="G61" s="71">
        <v>59438513</v>
      </c>
      <c r="H61" s="73">
        <f t="shared" si="17"/>
        <v>100.97904041280938</v>
      </c>
      <c r="I61" s="71">
        <v>59677110</v>
      </c>
      <c r="J61" s="73">
        <f t="shared" si="18"/>
        <v>100.40141818487282</v>
      </c>
      <c r="L61" s="41"/>
      <c r="M61" s="42"/>
      <c r="N61" s="42"/>
      <c r="O61" s="42"/>
    </row>
    <row r="62" spans="1:15" ht="17.25" customHeight="1" x14ac:dyDescent="0.25">
      <c r="A62" s="70" t="s">
        <v>74</v>
      </c>
      <c r="B62" s="71">
        <v>464.52982945119118</v>
      </c>
      <c r="C62" s="71">
        <v>0</v>
      </c>
      <c r="D62" s="72">
        <f t="shared" si="19"/>
        <v>0</v>
      </c>
      <c r="E62" s="71">
        <v>0</v>
      </c>
      <c r="F62" s="73" t="str">
        <f t="shared" si="20"/>
        <v>-</v>
      </c>
      <c r="G62" s="71">
        <v>0</v>
      </c>
      <c r="H62" s="73" t="str">
        <f t="shared" si="17"/>
        <v>-</v>
      </c>
      <c r="I62" s="71">
        <v>0</v>
      </c>
      <c r="J62" s="73" t="str">
        <f t="shared" si="18"/>
        <v>-</v>
      </c>
      <c r="L62" s="41"/>
      <c r="M62" s="45"/>
      <c r="N62" s="45"/>
      <c r="O62" s="45"/>
    </row>
    <row r="63" spans="1:15" ht="17.25" customHeight="1" x14ac:dyDescent="0.25">
      <c r="A63" s="70" t="s">
        <v>60</v>
      </c>
      <c r="B63" s="71">
        <v>0</v>
      </c>
      <c r="C63" s="71">
        <v>0</v>
      </c>
      <c r="D63" s="72" t="str">
        <f t="shared" si="19"/>
        <v>-</v>
      </c>
      <c r="E63" s="71">
        <v>0</v>
      </c>
      <c r="F63" s="73" t="str">
        <f t="shared" si="20"/>
        <v>-</v>
      </c>
      <c r="G63" s="71">
        <v>0</v>
      </c>
      <c r="H63" s="73" t="str">
        <f t="shared" si="17"/>
        <v>-</v>
      </c>
      <c r="I63" s="71">
        <v>0</v>
      </c>
      <c r="J63" s="73" t="str">
        <f t="shared" si="18"/>
        <v>-</v>
      </c>
    </row>
    <row r="64" spans="1:15" ht="17.25" customHeight="1" x14ac:dyDescent="0.25">
      <c r="A64" s="67" t="s">
        <v>52</v>
      </c>
      <c r="B64" s="68">
        <v>63316105.25582321</v>
      </c>
      <c r="C64" s="68">
        <f>SUM(C65:C75)</f>
        <v>65680018</v>
      </c>
      <c r="D64" s="69">
        <f t="shared" si="19"/>
        <v>103.73350940432233</v>
      </c>
      <c r="E64" s="68">
        <f>SUM(E65:E75)</f>
        <v>43105342</v>
      </c>
      <c r="F64" s="69">
        <f t="shared" si="20"/>
        <v>65.629309054087045</v>
      </c>
      <c r="G64" s="68">
        <f t="shared" ref="G64:I64" si="22">SUM(G65:G75)</f>
        <v>39313102</v>
      </c>
      <c r="H64" s="69">
        <f t="shared" si="17"/>
        <v>91.202389717729176</v>
      </c>
      <c r="I64" s="68">
        <f t="shared" si="22"/>
        <v>39647823</v>
      </c>
      <c r="J64" s="69">
        <f t="shared" si="18"/>
        <v>100.85142352796277</v>
      </c>
      <c r="L64" s="40"/>
      <c r="M64" s="31"/>
      <c r="N64" s="31"/>
      <c r="O64" s="31"/>
    </row>
    <row r="65" spans="1:15" ht="17.25" customHeight="1" x14ac:dyDescent="0.25">
      <c r="A65" s="70" t="s">
        <v>38</v>
      </c>
      <c r="B65" s="71">
        <v>4866248.653527108</v>
      </c>
      <c r="C65" s="71">
        <v>7817452</v>
      </c>
      <c r="D65" s="72">
        <f t="shared" si="19"/>
        <v>160.64637375925764</v>
      </c>
      <c r="E65" s="71">
        <v>8161558</v>
      </c>
      <c r="F65" s="72">
        <f t="shared" si="20"/>
        <v>104.40176671375789</v>
      </c>
      <c r="G65" s="71">
        <v>7292913</v>
      </c>
      <c r="H65" s="72">
        <f t="shared" si="17"/>
        <v>89.356872793160321</v>
      </c>
      <c r="I65" s="71">
        <v>7098080</v>
      </c>
      <c r="J65" s="72">
        <f t="shared" si="18"/>
        <v>97.32846120610516</v>
      </c>
      <c r="L65" s="41"/>
      <c r="M65" s="42"/>
      <c r="N65" s="42"/>
      <c r="O65" s="42"/>
    </row>
    <row r="66" spans="1:15" ht="17.25" customHeight="1" x14ac:dyDescent="0.25">
      <c r="A66" s="70" t="s">
        <v>47</v>
      </c>
      <c r="B66" s="71">
        <v>4940709.752471962</v>
      </c>
      <c r="C66" s="71">
        <v>6010505</v>
      </c>
      <c r="D66" s="72">
        <f t="shared" si="19"/>
        <v>121.65266330394722</v>
      </c>
      <c r="E66" s="71">
        <v>5749948</v>
      </c>
      <c r="F66" s="72">
        <f t="shared" si="20"/>
        <v>95.664973242680944</v>
      </c>
      <c r="G66" s="71">
        <v>6318917</v>
      </c>
      <c r="H66" s="72">
        <f t="shared" si="17"/>
        <v>109.89520253052723</v>
      </c>
      <c r="I66" s="71">
        <v>6490036</v>
      </c>
      <c r="J66" s="72">
        <f t="shared" si="18"/>
        <v>102.70804316625777</v>
      </c>
      <c r="L66" s="41"/>
      <c r="M66" s="42"/>
      <c r="N66" s="42"/>
      <c r="O66" s="42"/>
    </row>
    <row r="67" spans="1:15" ht="17.25" customHeight="1" x14ac:dyDescent="0.25">
      <c r="A67" s="70" t="s">
        <v>44</v>
      </c>
      <c r="B67" s="71">
        <v>22513584.075917445</v>
      </c>
      <c r="C67" s="71">
        <v>20440485</v>
      </c>
      <c r="D67" s="72">
        <f t="shared" si="19"/>
        <v>90.791785666259074</v>
      </c>
      <c r="E67" s="71">
        <v>10538079</v>
      </c>
      <c r="F67" s="72">
        <f t="shared" si="20"/>
        <v>51.554936196474785</v>
      </c>
      <c r="G67" s="71">
        <v>10226632</v>
      </c>
      <c r="H67" s="72">
        <f t="shared" si="17"/>
        <v>97.044556223197802</v>
      </c>
      <c r="I67" s="71">
        <v>10591004</v>
      </c>
      <c r="J67" s="72">
        <f t="shared" si="18"/>
        <v>103.56297166066012</v>
      </c>
      <c r="L67" s="41"/>
      <c r="M67" s="42"/>
      <c r="N67" s="42"/>
      <c r="O67" s="42"/>
    </row>
    <row r="68" spans="1:15" ht="17.25" customHeight="1" x14ac:dyDescent="0.25">
      <c r="A68" s="70" t="s">
        <v>39</v>
      </c>
      <c r="B68" s="71">
        <v>6959456.2346539246</v>
      </c>
      <c r="C68" s="71">
        <v>6384374</v>
      </c>
      <c r="D68" s="72">
        <f t="shared" si="19"/>
        <v>91.736678624540247</v>
      </c>
      <c r="E68" s="71">
        <v>6243227</v>
      </c>
      <c r="F68" s="72">
        <f t="shared" si="20"/>
        <v>97.789180270454082</v>
      </c>
      <c r="G68" s="71">
        <v>6221907</v>
      </c>
      <c r="H68" s="72">
        <f t="shared" si="17"/>
        <v>99.658509934045327</v>
      </c>
      <c r="I68" s="71">
        <v>6221607</v>
      </c>
      <c r="J68" s="72">
        <f t="shared" si="18"/>
        <v>99.995178327159181</v>
      </c>
      <c r="L68" s="41"/>
      <c r="M68" s="42"/>
      <c r="N68" s="42"/>
      <c r="O68" s="42"/>
    </row>
    <row r="69" spans="1:15" ht="17.25" customHeight="1" x14ac:dyDescent="0.25">
      <c r="A69" s="70" t="s">
        <v>41</v>
      </c>
      <c r="B69" s="71">
        <v>1793504.7806755588</v>
      </c>
      <c r="C69" s="71">
        <v>6056993</v>
      </c>
      <c r="D69" s="72">
        <f t="shared" si="19"/>
        <v>337.71825228804323</v>
      </c>
      <c r="E69" s="71">
        <v>4213056</v>
      </c>
      <c r="F69" s="72">
        <f t="shared" si="20"/>
        <v>69.55689068816821</v>
      </c>
      <c r="G69" s="71">
        <v>1082495</v>
      </c>
      <c r="H69" s="72">
        <f t="shared" si="17"/>
        <v>25.693819403302498</v>
      </c>
      <c r="I69" s="71">
        <v>1076346</v>
      </c>
      <c r="J69" s="72">
        <f t="shared" si="18"/>
        <v>99.431960424759467</v>
      </c>
      <c r="L69" s="41"/>
      <c r="M69" s="42"/>
      <c r="N69" s="42"/>
      <c r="O69" s="42"/>
    </row>
    <row r="70" spans="1:15" ht="17.25" customHeight="1" x14ac:dyDescent="0.25">
      <c r="A70" s="70" t="s">
        <v>42</v>
      </c>
      <c r="B70" s="71">
        <v>22072385.768133253</v>
      </c>
      <c r="C70" s="71">
        <v>18642091</v>
      </c>
      <c r="D70" s="72">
        <f t="shared" si="19"/>
        <v>84.458885395679786</v>
      </c>
      <c r="E70" s="71">
        <v>8109905</v>
      </c>
      <c r="F70" s="72">
        <f t="shared" si="20"/>
        <v>43.503193928191855</v>
      </c>
      <c r="G70" s="71">
        <v>8071329</v>
      </c>
      <c r="H70" s="72">
        <f t="shared" si="17"/>
        <v>99.524334748680772</v>
      </c>
      <c r="I70" s="71">
        <v>8071941</v>
      </c>
      <c r="J70" s="72">
        <f t="shared" si="18"/>
        <v>100.00758239442351</v>
      </c>
      <c r="L70" s="41"/>
      <c r="M70" s="42"/>
      <c r="N70" s="42"/>
      <c r="O70" s="42"/>
    </row>
    <row r="71" spans="1:15" ht="17.25" customHeight="1" x14ac:dyDescent="0.25">
      <c r="A71" s="70" t="s">
        <v>74</v>
      </c>
      <c r="B71" s="71">
        <v>130438.32503815781</v>
      </c>
      <c r="C71" s="71">
        <v>168556</v>
      </c>
      <c r="D71" s="72">
        <f t="shared" si="19"/>
        <v>129.2227571541504</v>
      </c>
      <c r="E71" s="71">
        <v>61874</v>
      </c>
      <c r="F71" s="72">
        <f t="shared" si="20"/>
        <v>36.708274994660528</v>
      </c>
      <c r="G71" s="71">
        <v>71714</v>
      </c>
      <c r="H71" s="72">
        <f t="shared" si="17"/>
        <v>115.90328732585577</v>
      </c>
      <c r="I71" s="71">
        <v>71614</v>
      </c>
      <c r="J71" s="72">
        <f t="shared" si="18"/>
        <v>99.860557213375358</v>
      </c>
      <c r="L71" s="41"/>
      <c r="M71" s="42"/>
      <c r="N71" s="42"/>
      <c r="O71" s="42"/>
    </row>
    <row r="72" spans="1:15" ht="17.25" customHeight="1" x14ac:dyDescent="0.25">
      <c r="A72" s="70" t="s">
        <v>148</v>
      </c>
      <c r="B72" s="71">
        <v>0</v>
      </c>
      <c r="C72" s="71">
        <v>540</v>
      </c>
      <c r="D72" s="72" t="str">
        <f t="shared" si="19"/>
        <v>-</v>
      </c>
      <c r="E72" s="71">
        <v>27695</v>
      </c>
      <c r="F72" s="72">
        <f t="shared" si="20"/>
        <v>5128.7037037037035</v>
      </c>
      <c r="G72" s="71">
        <v>27195</v>
      </c>
      <c r="H72" s="72">
        <f t="shared" si="17"/>
        <v>98.194619967503158</v>
      </c>
      <c r="I72" s="71">
        <v>27195</v>
      </c>
      <c r="J72" s="72">
        <f t="shared" si="18"/>
        <v>100</v>
      </c>
      <c r="L72" s="41"/>
      <c r="M72" s="42"/>
      <c r="N72" s="42"/>
      <c r="O72" s="42"/>
    </row>
    <row r="73" spans="1:15" ht="17.25" customHeight="1" x14ac:dyDescent="0.25">
      <c r="A73" s="70" t="s">
        <v>49</v>
      </c>
      <c r="B73" s="71">
        <v>38514.595527241348</v>
      </c>
      <c r="C73" s="71">
        <v>159022</v>
      </c>
      <c r="D73" s="72">
        <f t="shared" si="19"/>
        <v>412.88762824348976</v>
      </c>
      <c r="E73" s="71">
        <v>0</v>
      </c>
      <c r="F73" s="72">
        <f t="shared" si="20"/>
        <v>0</v>
      </c>
      <c r="G73" s="71">
        <v>0</v>
      </c>
      <c r="H73" s="72" t="str">
        <f t="shared" si="17"/>
        <v>-</v>
      </c>
      <c r="I73" s="71">
        <v>0</v>
      </c>
      <c r="J73" s="72" t="str">
        <f t="shared" si="18"/>
        <v>-</v>
      </c>
      <c r="L73" s="41"/>
      <c r="M73" s="42"/>
      <c r="N73" s="42"/>
      <c r="O73" s="42"/>
    </row>
    <row r="74" spans="1:15" ht="17.25" customHeight="1" x14ac:dyDescent="0.25">
      <c r="A74" s="70" t="s">
        <v>73</v>
      </c>
      <c r="B74" s="71">
        <v>1263.0698785586303</v>
      </c>
      <c r="C74" s="71">
        <v>0</v>
      </c>
      <c r="D74" s="72">
        <f t="shared" si="19"/>
        <v>0</v>
      </c>
      <c r="E74" s="71">
        <v>0</v>
      </c>
      <c r="F74" s="72" t="str">
        <f t="shared" si="20"/>
        <v>-</v>
      </c>
      <c r="G74" s="71">
        <v>0</v>
      </c>
      <c r="H74" s="72" t="str">
        <f t="shared" si="17"/>
        <v>-</v>
      </c>
      <c r="I74" s="71">
        <v>0</v>
      </c>
      <c r="J74" s="72" t="str">
        <f t="shared" si="18"/>
        <v>-</v>
      </c>
    </row>
    <row r="75" spans="1:15" ht="17.25" customHeight="1" x14ac:dyDescent="0.25">
      <c r="A75" s="70" t="s">
        <v>60</v>
      </c>
      <c r="B75" s="71">
        <v>0</v>
      </c>
      <c r="C75" s="71">
        <v>0</v>
      </c>
      <c r="D75" s="72" t="str">
        <f t="shared" si="19"/>
        <v>-</v>
      </c>
      <c r="E75" s="71">
        <v>0</v>
      </c>
      <c r="F75" s="72" t="str">
        <f t="shared" si="20"/>
        <v>-</v>
      </c>
      <c r="G75" s="71">
        <v>0</v>
      </c>
      <c r="H75" s="72" t="str">
        <f t="shared" si="17"/>
        <v>-</v>
      </c>
      <c r="I75" s="71">
        <v>0</v>
      </c>
      <c r="J75" s="72" t="str">
        <f t="shared" si="18"/>
        <v>-</v>
      </c>
    </row>
    <row r="76" spans="1:15" ht="17.25" customHeight="1" x14ac:dyDescent="0.25">
      <c r="A76" s="67" t="s">
        <v>53</v>
      </c>
      <c r="B76" s="68">
        <v>1294107.7178313092</v>
      </c>
      <c r="C76" s="68">
        <f>SUM(C77:C82)</f>
        <v>849272</v>
      </c>
      <c r="D76" s="69">
        <f t="shared" si="19"/>
        <v>65.626067157935381</v>
      </c>
      <c r="E76" s="68">
        <f>SUM(E77:E82)</f>
        <v>431457</v>
      </c>
      <c r="F76" s="69">
        <f t="shared" si="20"/>
        <v>50.803158469842401</v>
      </c>
      <c r="G76" s="68">
        <f t="shared" ref="G76:I76" si="23">SUM(G77:G82)</f>
        <v>595198</v>
      </c>
      <c r="H76" s="69">
        <f t="shared" si="17"/>
        <v>137.95071119485834</v>
      </c>
      <c r="I76" s="68">
        <f t="shared" si="23"/>
        <v>578627</v>
      </c>
      <c r="J76" s="69">
        <f t="shared" si="18"/>
        <v>97.215884461977367</v>
      </c>
      <c r="L76" s="40"/>
      <c r="M76" s="31"/>
      <c r="N76" s="31"/>
      <c r="O76" s="31"/>
    </row>
    <row r="77" spans="1:15" ht="17.25" customHeight="1" x14ac:dyDescent="0.25">
      <c r="A77" s="70" t="s">
        <v>38</v>
      </c>
      <c r="B77" s="71">
        <v>40711.753931913197</v>
      </c>
      <c r="C77" s="71">
        <v>52782</v>
      </c>
      <c r="D77" s="72">
        <f t="shared" si="19"/>
        <v>129.64806205174364</v>
      </c>
      <c r="E77" s="71">
        <v>140746</v>
      </c>
      <c r="F77" s="72">
        <f t="shared" si="20"/>
        <v>266.65529915501497</v>
      </c>
      <c r="G77" s="71">
        <v>199222</v>
      </c>
      <c r="H77" s="72">
        <f t="shared" si="17"/>
        <v>141.5471842894292</v>
      </c>
      <c r="I77" s="71">
        <v>191122</v>
      </c>
      <c r="J77" s="72">
        <f t="shared" si="18"/>
        <v>95.934183975665348</v>
      </c>
      <c r="L77" s="41"/>
      <c r="M77" s="42"/>
      <c r="N77" s="42"/>
      <c r="O77" s="42"/>
    </row>
    <row r="78" spans="1:15" ht="17.25" customHeight="1" x14ac:dyDescent="0.25">
      <c r="A78" s="70" t="s">
        <v>47</v>
      </c>
      <c r="B78" s="71">
        <v>248437.49286614903</v>
      </c>
      <c r="C78" s="71">
        <v>129054</v>
      </c>
      <c r="D78" s="72">
        <f t="shared" si="19"/>
        <v>51.946265642573749</v>
      </c>
      <c r="E78" s="71">
        <v>49417</v>
      </c>
      <c r="F78" s="72">
        <f t="shared" si="20"/>
        <v>38.291722844700665</v>
      </c>
      <c r="G78" s="71">
        <v>187642</v>
      </c>
      <c r="H78" s="72">
        <f t="shared" si="17"/>
        <v>379.71143533601798</v>
      </c>
      <c r="I78" s="71">
        <v>180379</v>
      </c>
      <c r="J78" s="72">
        <f t="shared" si="18"/>
        <v>96.12933138636339</v>
      </c>
      <c r="L78" s="41"/>
      <c r="M78" s="42"/>
      <c r="N78" s="42"/>
      <c r="O78" s="42"/>
    </row>
    <row r="79" spans="1:15" ht="17.25" customHeight="1" x14ac:dyDescent="0.25">
      <c r="A79" s="70" t="s">
        <v>44</v>
      </c>
      <c r="B79" s="71">
        <v>768713.79786316282</v>
      </c>
      <c r="C79" s="71">
        <v>533366</v>
      </c>
      <c r="D79" s="72">
        <f t="shared" si="19"/>
        <v>69.384210545280652</v>
      </c>
      <c r="E79" s="71">
        <v>123571</v>
      </c>
      <c r="F79" s="72">
        <f t="shared" si="20"/>
        <v>23.168143451213613</v>
      </c>
      <c r="G79" s="71">
        <v>91411</v>
      </c>
      <c r="H79" s="72">
        <f t="shared" si="17"/>
        <v>73.974476212056231</v>
      </c>
      <c r="I79" s="71">
        <v>90303</v>
      </c>
      <c r="J79" s="72">
        <f t="shared" si="18"/>
        <v>98.787892048002973</v>
      </c>
      <c r="L79" s="41"/>
      <c r="M79" s="42"/>
      <c r="N79" s="42"/>
      <c r="O79" s="42"/>
    </row>
    <row r="80" spans="1:15" ht="17.25" customHeight="1" x14ac:dyDescent="0.25">
      <c r="A80" s="70" t="s">
        <v>39</v>
      </c>
      <c r="B80" s="71">
        <v>131864.99435928065</v>
      </c>
      <c r="C80" s="71">
        <v>116380</v>
      </c>
      <c r="D80" s="72">
        <f t="shared" si="19"/>
        <v>88.256933210727567</v>
      </c>
      <c r="E80" s="71">
        <v>105115</v>
      </c>
      <c r="F80" s="72">
        <f t="shared" si="20"/>
        <v>90.320501804433746</v>
      </c>
      <c r="G80" s="71">
        <v>104915</v>
      </c>
      <c r="H80" s="72">
        <f t="shared" si="17"/>
        <v>99.809732198068772</v>
      </c>
      <c r="I80" s="71">
        <v>104815</v>
      </c>
      <c r="J80" s="72">
        <f t="shared" si="18"/>
        <v>99.9046847447934</v>
      </c>
      <c r="L80" s="41"/>
      <c r="M80" s="42"/>
      <c r="N80" s="42"/>
      <c r="O80" s="42"/>
    </row>
    <row r="81" spans="1:15" ht="17.25" customHeight="1" x14ac:dyDescent="0.25">
      <c r="A81" s="70" t="s">
        <v>41</v>
      </c>
      <c r="B81" s="71">
        <v>329.54409715309572</v>
      </c>
      <c r="C81" s="71">
        <v>400</v>
      </c>
      <c r="D81" s="72">
        <f t="shared" si="19"/>
        <v>121.3798103062889</v>
      </c>
      <c r="E81" s="71">
        <v>0</v>
      </c>
      <c r="F81" s="72">
        <f t="shared" si="20"/>
        <v>0</v>
      </c>
      <c r="G81" s="71">
        <v>0</v>
      </c>
      <c r="H81" s="72" t="str">
        <f t="shared" si="17"/>
        <v>-</v>
      </c>
      <c r="I81" s="71">
        <v>0</v>
      </c>
      <c r="J81" s="72" t="str">
        <f t="shared" si="18"/>
        <v>-</v>
      </c>
      <c r="L81" s="41"/>
      <c r="M81" s="45"/>
      <c r="N81" s="46"/>
      <c r="O81" s="46"/>
    </row>
    <row r="82" spans="1:15" ht="17.25" customHeight="1" x14ac:dyDescent="0.25">
      <c r="A82" s="70" t="s">
        <v>42</v>
      </c>
      <c r="B82" s="71">
        <v>104050.13471365054</v>
      </c>
      <c r="C82" s="71">
        <v>17290</v>
      </c>
      <c r="D82" s="72">
        <f t="shared" si="19"/>
        <v>16.616989538343859</v>
      </c>
      <c r="E82" s="71">
        <v>12608</v>
      </c>
      <c r="F82" s="72">
        <f t="shared" si="20"/>
        <v>72.920763447079239</v>
      </c>
      <c r="G82" s="71">
        <v>12008</v>
      </c>
      <c r="H82" s="72">
        <f t="shared" si="17"/>
        <v>95.241116751269033</v>
      </c>
      <c r="I82" s="71">
        <v>12008</v>
      </c>
      <c r="J82" s="72">
        <f t="shared" si="18"/>
        <v>100</v>
      </c>
      <c r="L82" s="41"/>
      <c r="M82" s="42"/>
      <c r="N82" s="42"/>
      <c r="O82" s="42"/>
    </row>
    <row r="83" spans="1:15" ht="17.25" customHeight="1" x14ac:dyDescent="0.25">
      <c r="A83" s="67" t="s">
        <v>54</v>
      </c>
      <c r="B83" s="68">
        <v>1181306.4224566992</v>
      </c>
      <c r="C83" s="68">
        <f>SUM(C84:C88)</f>
        <v>1584207</v>
      </c>
      <c r="D83" s="69">
        <f t="shared" si="19"/>
        <v>134.10635630892534</v>
      </c>
      <c r="E83" s="68">
        <f>SUM(E84:E88)</f>
        <v>1397590</v>
      </c>
      <c r="F83" s="69">
        <f t="shared" si="20"/>
        <v>88.22016314787146</v>
      </c>
      <c r="G83" s="68">
        <f t="shared" ref="G83:I83" si="24">SUM(G84:G88)</f>
        <v>1320682</v>
      </c>
      <c r="H83" s="69">
        <f t="shared" si="17"/>
        <v>94.497098576835839</v>
      </c>
      <c r="I83" s="68">
        <f t="shared" si="24"/>
        <v>1640929</v>
      </c>
      <c r="J83" s="69">
        <f t="shared" si="18"/>
        <v>124.24860791621299</v>
      </c>
      <c r="L83" s="40"/>
      <c r="M83" s="31"/>
      <c r="N83" s="31"/>
      <c r="O83" s="31"/>
    </row>
    <row r="84" spans="1:15" ht="17.25" customHeight="1" x14ac:dyDescent="0.25">
      <c r="A84" s="70" t="s">
        <v>38</v>
      </c>
      <c r="B84" s="71">
        <v>1042346.4436923485</v>
      </c>
      <c r="C84" s="71">
        <v>1348373</v>
      </c>
      <c r="D84" s="72">
        <f t="shared" si="19"/>
        <v>129.35938988035497</v>
      </c>
      <c r="E84" s="71">
        <v>1211756</v>
      </c>
      <c r="F84" s="73">
        <f t="shared" si="20"/>
        <v>89.868011299543966</v>
      </c>
      <c r="G84" s="71">
        <v>1134848</v>
      </c>
      <c r="H84" s="73">
        <f t="shared" si="17"/>
        <v>93.653177702441752</v>
      </c>
      <c r="I84" s="71">
        <v>1455095</v>
      </c>
      <c r="J84" s="73">
        <f t="shared" si="18"/>
        <v>128.21937387209564</v>
      </c>
      <c r="L84" s="41"/>
      <c r="M84" s="42"/>
      <c r="N84" s="42"/>
      <c r="O84" s="42"/>
    </row>
    <row r="85" spans="1:15" ht="17.25" customHeight="1" x14ac:dyDescent="0.25">
      <c r="A85" s="70" t="s">
        <v>44</v>
      </c>
      <c r="B85" s="71">
        <v>17969.087530692148</v>
      </c>
      <c r="C85" s="71">
        <v>27871</v>
      </c>
      <c r="D85" s="72">
        <f t="shared" si="19"/>
        <v>155.10526036669845</v>
      </c>
      <c r="E85" s="71">
        <v>27871</v>
      </c>
      <c r="F85" s="73">
        <f t="shared" si="20"/>
        <v>100</v>
      </c>
      <c r="G85" s="71">
        <v>27871</v>
      </c>
      <c r="H85" s="73">
        <f t="shared" si="17"/>
        <v>100</v>
      </c>
      <c r="I85" s="71">
        <v>27871</v>
      </c>
      <c r="J85" s="73">
        <f t="shared" si="18"/>
        <v>100</v>
      </c>
      <c r="L85" s="41"/>
      <c r="M85" s="42"/>
      <c r="N85" s="42"/>
      <c r="O85" s="42"/>
    </row>
    <row r="86" spans="1:15" ht="17.25" customHeight="1" x14ac:dyDescent="0.25">
      <c r="A86" s="70" t="s">
        <v>41</v>
      </c>
      <c r="B86" s="71">
        <v>103099.47972659102</v>
      </c>
      <c r="C86" s="71">
        <v>200000</v>
      </c>
      <c r="D86" s="72">
        <f t="shared" si="19"/>
        <v>193.98739986892173</v>
      </c>
      <c r="E86" s="71">
        <v>150000</v>
      </c>
      <c r="F86" s="73">
        <f t="shared" si="20"/>
        <v>75</v>
      </c>
      <c r="G86" s="71">
        <v>150000</v>
      </c>
      <c r="H86" s="73">
        <f t="shared" si="17"/>
        <v>100</v>
      </c>
      <c r="I86" s="71">
        <v>150000</v>
      </c>
      <c r="J86" s="73">
        <f t="shared" si="18"/>
        <v>100</v>
      </c>
      <c r="L86" s="41"/>
      <c r="M86" s="42"/>
      <c r="N86" s="42"/>
      <c r="O86" s="42"/>
    </row>
    <row r="87" spans="1:15" ht="17.25" customHeight="1" x14ac:dyDescent="0.25">
      <c r="A87" s="70" t="s">
        <v>42</v>
      </c>
      <c r="B87" s="71">
        <v>17377.313690357685</v>
      </c>
      <c r="C87" s="71">
        <v>6636</v>
      </c>
      <c r="D87" s="72">
        <f t="shared" si="19"/>
        <v>38.187720600809435</v>
      </c>
      <c r="E87" s="71">
        <v>6636</v>
      </c>
      <c r="F87" s="73">
        <f t="shared" si="20"/>
        <v>100</v>
      </c>
      <c r="G87" s="71">
        <v>6636</v>
      </c>
      <c r="H87" s="73">
        <f t="shared" si="17"/>
        <v>100</v>
      </c>
      <c r="I87" s="71">
        <v>6636</v>
      </c>
      <c r="J87" s="73">
        <f t="shared" si="18"/>
        <v>100</v>
      </c>
      <c r="L87" s="41"/>
      <c r="M87" s="42"/>
      <c r="N87" s="42"/>
      <c r="O87" s="42"/>
    </row>
    <row r="88" spans="1:15" ht="17.25" customHeight="1" x14ac:dyDescent="0.25">
      <c r="A88" s="70" t="s">
        <v>49</v>
      </c>
      <c r="B88" s="71">
        <v>514.09781670980158</v>
      </c>
      <c r="C88" s="71">
        <v>1327</v>
      </c>
      <c r="D88" s="72">
        <f t="shared" si="19"/>
        <v>258.12208433265266</v>
      </c>
      <c r="E88" s="71">
        <v>1327</v>
      </c>
      <c r="F88" s="72">
        <f t="shared" si="20"/>
        <v>100</v>
      </c>
      <c r="G88" s="71">
        <v>1327</v>
      </c>
      <c r="H88" s="72">
        <f t="shared" si="17"/>
        <v>100</v>
      </c>
      <c r="I88" s="71">
        <v>1327</v>
      </c>
      <c r="J88" s="72">
        <f t="shared" si="18"/>
        <v>100</v>
      </c>
      <c r="L88" s="41"/>
      <c r="M88" s="42"/>
      <c r="N88" s="42"/>
      <c r="O88" s="42"/>
    </row>
    <row r="89" spans="1:15" ht="17.25" customHeight="1" x14ac:dyDescent="0.25">
      <c r="A89" s="67" t="s">
        <v>55</v>
      </c>
      <c r="B89" s="68">
        <v>1283771.512376402</v>
      </c>
      <c r="C89" s="68">
        <f>SUM(C90:C94)</f>
        <v>1241027</v>
      </c>
      <c r="D89" s="69">
        <f t="shared" si="19"/>
        <v>96.670395630038769</v>
      </c>
      <c r="E89" s="68">
        <f>SUM(E90:E94)</f>
        <v>1385806</v>
      </c>
      <c r="F89" s="69">
        <f t="shared" si="20"/>
        <v>111.6660636714592</v>
      </c>
      <c r="G89" s="68">
        <f t="shared" ref="G89:I89" si="25">SUM(G90:G94)</f>
        <v>271705</v>
      </c>
      <c r="H89" s="69">
        <f t="shared" si="17"/>
        <v>19.606279666850916</v>
      </c>
      <c r="I89" s="68">
        <f t="shared" si="25"/>
        <v>351842</v>
      </c>
      <c r="J89" s="69">
        <f t="shared" si="18"/>
        <v>129.49412046152997</v>
      </c>
      <c r="L89" s="40"/>
      <c r="M89" s="31"/>
      <c r="N89" s="31"/>
      <c r="O89" s="31"/>
    </row>
    <row r="90" spans="1:15" ht="17.25" customHeight="1" x14ac:dyDescent="0.25">
      <c r="A90" s="70" t="s">
        <v>38</v>
      </c>
      <c r="B90" s="71">
        <v>222903.23312761297</v>
      </c>
      <c r="C90" s="71">
        <v>289063</v>
      </c>
      <c r="D90" s="72">
        <f t="shared" si="19"/>
        <v>129.68093640638685</v>
      </c>
      <c r="E90" s="71">
        <v>1298806</v>
      </c>
      <c r="F90" s="72">
        <f t="shared" si="20"/>
        <v>449.31589307521199</v>
      </c>
      <c r="G90" s="71">
        <v>271205</v>
      </c>
      <c r="H90" s="72">
        <f t="shared" si="17"/>
        <v>20.881101565591781</v>
      </c>
      <c r="I90" s="71">
        <v>351342</v>
      </c>
      <c r="J90" s="72">
        <f t="shared" si="18"/>
        <v>129.54849652476909</v>
      </c>
      <c r="L90" s="41"/>
      <c r="M90" s="42"/>
      <c r="N90" s="42"/>
      <c r="O90" s="42"/>
    </row>
    <row r="91" spans="1:15" ht="17.25" customHeight="1" x14ac:dyDescent="0.25">
      <c r="A91" s="70" t="s">
        <v>47</v>
      </c>
      <c r="B91" s="71">
        <v>0</v>
      </c>
      <c r="C91" s="71">
        <v>0</v>
      </c>
      <c r="D91" s="72" t="str">
        <f t="shared" si="19"/>
        <v>-</v>
      </c>
      <c r="E91" s="71">
        <v>0</v>
      </c>
      <c r="F91" s="72" t="str">
        <f t="shared" si="20"/>
        <v>-</v>
      </c>
      <c r="G91" s="71">
        <v>0</v>
      </c>
      <c r="H91" s="72" t="str">
        <f t="shared" si="17"/>
        <v>-</v>
      </c>
      <c r="I91" s="71">
        <v>0</v>
      </c>
      <c r="J91" s="72" t="str">
        <f t="shared" si="18"/>
        <v>-</v>
      </c>
    </row>
    <row r="92" spans="1:15" ht="17.25" customHeight="1" x14ac:dyDescent="0.25">
      <c r="A92" s="70" t="s">
        <v>39</v>
      </c>
      <c r="B92" s="71">
        <v>349230.07498838671</v>
      </c>
      <c r="C92" s="71">
        <v>0</v>
      </c>
      <c r="D92" s="72">
        <f t="shared" si="19"/>
        <v>0</v>
      </c>
      <c r="E92" s="71">
        <v>0</v>
      </c>
      <c r="F92" s="72" t="str">
        <f t="shared" si="20"/>
        <v>-</v>
      </c>
      <c r="G92" s="71">
        <v>0</v>
      </c>
      <c r="H92" s="72" t="str">
        <f t="shared" si="17"/>
        <v>-</v>
      </c>
      <c r="I92" s="71">
        <v>0</v>
      </c>
      <c r="J92" s="72" t="str">
        <f t="shared" si="18"/>
        <v>-</v>
      </c>
    </row>
    <row r="93" spans="1:15" ht="17.25" customHeight="1" x14ac:dyDescent="0.25">
      <c r="A93" s="70" t="s">
        <v>41</v>
      </c>
      <c r="B93" s="71">
        <v>163755.07598380782</v>
      </c>
      <c r="C93" s="71">
        <v>87169</v>
      </c>
      <c r="D93" s="72">
        <f t="shared" si="19"/>
        <v>53.231327014632093</v>
      </c>
      <c r="E93" s="71">
        <v>66500</v>
      </c>
      <c r="F93" s="72">
        <f t="shared" si="20"/>
        <v>76.288588833186111</v>
      </c>
      <c r="G93" s="71">
        <v>0</v>
      </c>
      <c r="H93" s="72">
        <f t="shared" si="17"/>
        <v>0</v>
      </c>
      <c r="I93" s="71">
        <v>0</v>
      </c>
      <c r="J93" s="72" t="str">
        <f t="shared" si="18"/>
        <v>-</v>
      </c>
      <c r="L93" s="41"/>
      <c r="M93" s="42"/>
      <c r="N93" s="46"/>
      <c r="O93" s="46"/>
    </row>
    <row r="94" spans="1:15" ht="17.25" customHeight="1" x14ac:dyDescent="0.25">
      <c r="A94" s="70" t="s">
        <v>42</v>
      </c>
      <c r="B94" s="71">
        <v>547883.12827659433</v>
      </c>
      <c r="C94" s="71">
        <v>864795</v>
      </c>
      <c r="D94" s="72">
        <f t="shared" si="19"/>
        <v>157.8429696713375</v>
      </c>
      <c r="E94" s="71">
        <v>20500</v>
      </c>
      <c r="F94" s="72">
        <f t="shared" si="20"/>
        <v>2.3705039922756259</v>
      </c>
      <c r="G94" s="71">
        <v>500</v>
      </c>
      <c r="H94" s="72">
        <f t="shared" si="17"/>
        <v>2.4390243902439024</v>
      </c>
      <c r="I94" s="71">
        <v>500</v>
      </c>
      <c r="J94" s="72">
        <f t="shared" si="18"/>
        <v>100</v>
      </c>
      <c r="L94" s="41"/>
      <c r="M94" s="42"/>
      <c r="N94" s="45"/>
      <c r="O94" s="45"/>
    </row>
    <row r="95" spans="1:15" ht="17.25" customHeight="1" x14ac:dyDescent="0.25">
      <c r="A95" s="67" t="s">
        <v>56</v>
      </c>
      <c r="B95" s="68">
        <v>5065562.367774901</v>
      </c>
      <c r="C95" s="68">
        <f>SUM(C96:C102)</f>
        <v>4901701</v>
      </c>
      <c r="D95" s="69">
        <f t="shared" si="19"/>
        <v>96.765189017959358</v>
      </c>
      <c r="E95" s="68">
        <f>SUM(E96:E102)</f>
        <v>4882160</v>
      </c>
      <c r="F95" s="69">
        <f t="shared" si="20"/>
        <v>99.601342472745685</v>
      </c>
      <c r="G95" s="68">
        <f>SUM(G96:G102)</f>
        <v>4876433</v>
      </c>
      <c r="H95" s="69">
        <f t="shared" si="17"/>
        <v>99.88269536434693</v>
      </c>
      <c r="I95" s="68">
        <f>SUM(I96:I102)</f>
        <v>4875033</v>
      </c>
      <c r="J95" s="69">
        <f t="shared" si="18"/>
        <v>99.971290490405579</v>
      </c>
      <c r="L95" s="40"/>
      <c r="M95" s="31"/>
      <c r="N95" s="31"/>
      <c r="O95" s="31"/>
    </row>
    <row r="96" spans="1:15" ht="17.25" customHeight="1" x14ac:dyDescent="0.25">
      <c r="A96" s="70" t="s">
        <v>38</v>
      </c>
      <c r="B96" s="71">
        <v>697609.59453182027</v>
      </c>
      <c r="C96" s="71">
        <v>937852</v>
      </c>
      <c r="D96" s="72">
        <f t="shared" si="19"/>
        <v>134.43794456832424</v>
      </c>
      <c r="E96" s="71">
        <v>908720</v>
      </c>
      <c r="F96" s="72">
        <f t="shared" si="20"/>
        <v>96.893752958889038</v>
      </c>
      <c r="G96" s="71">
        <v>904993</v>
      </c>
      <c r="H96" s="72">
        <f t="shared" si="17"/>
        <v>99.589862663966898</v>
      </c>
      <c r="I96" s="71">
        <v>903593</v>
      </c>
      <c r="J96" s="72">
        <f t="shared" si="18"/>
        <v>99.845302670849392</v>
      </c>
      <c r="L96" s="41"/>
      <c r="M96" s="42"/>
      <c r="N96" s="42"/>
      <c r="O96" s="42"/>
    </row>
    <row r="97" spans="1:15" ht="17.25" customHeight="1" x14ac:dyDescent="0.25">
      <c r="A97" s="70" t="s">
        <v>47</v>
      </c>
      <c r="B97" s="71">
        <v>3451.0730639060321</v>
      </c>
      <c r="C97" s="71">
        <v>4957</v>
      </c>
      <c r="D97" s="72">
        <f t="shared" si="19"/>
        <v>143.63648373151256</v>
      </c>
      <c r="E97" s="71">
        <v>4150</v>
      </c>
      <c r="F97" s="72">
        <f t="shared" si="20"/>
        <v>83.719991930603186</v>
      </c>
      <c r="G97" s="71">
        <v>2400</v>
      </c>
      <c r="H97" s="72">
        <f t="shared" si="17"/>
        <v>57.831325301204814</v>
      </c>
      <c r="I97" s="71">
        <v>2300</v>
      </c>
      <c r="J97" s="72">
        <f t="shared" si="18"/>
        <v>95.833333333333343</v>
      </c>
      <c r="L97" s="41"/>
      <c r="M97" s="42"/>
      <c r="N97" s="42"/>
      <c r="O97" s="42"/>
    </row>
    <row r="98" spans="1:15" ht="17.25" customHeight="1" x14ac:dyDescent="0.25">
      <c r="A98" s="70" t="s">
        <v>44</v>
      </c>
      <c r="B98" s="71">
        <v>4116.9248125290333</v>
      </c>
      <c r="C98" s="71">
        <v>9317</v>
      </c>
      <c r="D98" s="72">
        <f t="shared" si="19"/>
        <v>226.30969532515101</v>
      </c>
      <c r="E98" s="71">
        <v>8177</v>
      </c>
      <c r="F98" s="72">
        <f t="shared" si="20"/>
        <v>87.764301813888594</v>
      </c>
      <c r="G98" s="71">
        <v>7927</v>
      </c>
      <c r="H98" s="72">
        <f t="shared" si="17"/>
        <v>96.942644001467528</v>
      </c>
      <c r="I98" s="71">
        <v>8027</v>
      </c>
      <c r="J98" s="72">
        <f t="shared" si="18"/>
        <v>101.26151129052604</v>
      </c>
      <c r="L98" s="41"/>
      <c r="M98" s="42"/>
      <c r="N98" s="42"/>
      <c r="O98" s="42"/>
    </row>
    <row r="99" spans="1:15" ht="17.25" customHeight="1" x14ac:dyDescent="0.25">
      <c r="A99" s="70" t="s">
        <v>39</v>
      </c>
      <c r="B99" s="71">
        <v>308779.61377662752</v>
      </c>
      <c r="C99" s="71">
        <v>325550</v>
      </c>
      <c r="D99" s="72">
        <f t="shared" si="19"/>
        <v>105.43118310767248</v>
      </c>
      <c r="E99" s="71">
        <v>325550</v>
      </c>
      <c r="F99" s="72">
        <f t="shared" si="20"/>
        <v>100</v>
      </c>
      <c r="G99" s="71">
        <v>325550</v>
      </c>
      <c r="H99" s="72">
        <f t="shared" si="17"/>
        <v>100</v>
      </c>
      <c r="I99" s="71">
        <v>325550</v>
      </c>
      <c r="J99" s="72">
        <f t="shared" si="18"/>
        <v>100</v>
      </c>
      <c r="L99" s="41"/>
      <c r="M99" s="42"/>
      <c r="N99" s="42"/>
      <c r="O99" s="42"/>
    </row>
    <row r="100" spans="1:15" ht="17.25" customHeight="1" x14ac:dyDescent="0.25">
      <c r="A100" s="70" t="s">
        <v>41</v>
      </c>
      <c r="B100" s="71">
        <v>86.269825469506927</v>
      </c>
      <c r="C100" s="71">
        <v>0</v>
      </c>
      <c r="D100" s="72">
        <f t="shared" si="19"/>
        <v>0</v>
      </c>
      <c r="E100" s="71">
        <v>0</v>
      </c>
      <c r="F100" s="72" t="str">
        <f t="shared" si="20"/>
        <v>-</v>
      </c>
      <c r="G100" s="71">
        <v>0</v>
      </c>
      <c r="H100" s="72" t="str">
        <f t="shared" si="17"/>
        <v>-</v>
      </c>
      <c r="I100" s="71">
        <v>0</v>
      </c>
      <c r="J100" s="72" t="str">
        <f t="shared" si="18"/>
        <v>-</v>
      </c>
      <c r="L100" s="41"/>
      <c r="M100" s="42"/>
      <c r="N100" s="42"/>
      <c r="O100" s="42"/>
    </row>
    <row r="101" spans="1:15" ht="17.25" customHeight="1" x14ac:dyDescent="0.25">
      <c r="A101" s="70" t="s">
        <v>42</v>
      </c>
      <c r="B101" s="71">
        <v>4051518.8917645495</v>
      </c>
      <c r="C101" s="71">
        <v>3623945</v>
      </c>
      <c r="D101" s="72">
        <f t="shared" si="19"/>
        <v>89.446577859141385</v>
      </c>
      <c r="E101" s="71">
        <v>3635563</v>
      </c>
      <c r="F101" s="72">
        <f t="shared" si="20"/>
        <v>100.3205898544266</v>
      </c>
      <c r="G101" s="71">
        <v>3635563</v>
      </c>
      <c r="H101" s="72">
        <f t="shared" si="17"/>
        <v>100</v>
      </c>
      <c r="I101" s="71">
        <v>3635563</v>
      </c>
      <c r="J101" s="72">
        <f t="shared" si="18"/>
        <v>100</v>
      </c>
      <c r="L101" s="41"/>
      <c r="M101" s="42"/>
      <c r="N101" s="42"/>
      <c r="O101" s="42"/>
    </row>
    <row r="102" spans="1:15" ht="17.25" customHeight="1" x14ac:dyDescent="0.25">
      <c r="A102" s="70" t="s">
        <v>74</v>
      </c>
      <c r="B102" s="71">
        <v>0</v>
      </c>
      <c r="C102" s="71">
        <v>80</v>
      </c>
      <c r="D102" s="72" t="str">
        <f t="shared" si="19"/>
        <v>-</v>
      </c>
      <c r="E102" s="71">
        <v>0</v>
      </c>
      <c r="F102" s="72">
        <f t="shared" si="20"/>
        <v>0</v>
      </c>
      <c r="G102" s="71">
        <v>0</v>
      </c>
      <c r="H102" s="72" t="str">
        <f t="shared" si="17"/>
        <v>-</v>
      </c>
      <c r="I102" s="71">
        <v>0</v>
      </c>
      <c r="J102" s="72" t="str">
        <f t="shared" si="18"/>
        <v>-</v>
      </c>
      <c r="L102" s="41"/>
      <c r="M102" s="42"/>
      <c r="N102" s="42"/>
      <c r="O102" s="42"/>
    </row>
    <row r="103" spans="1:15" ht="17.25" customHeight="1" x14ac:dyDescent="0.25">
      <c r="A103" s="67" t="s">
        <v>57</v>
      </c>
      <c r="B103" s="68">
        <v>3091868.360209702</v>
      </c>
      <c r="C103" s="68">
        <f>SUM(C104:C109)</f>
        <v>1972259</v>
      </c>
      <c r="D103" s="69">
        <f t="shared" si="19"/>
        <v>63.788582508287448</v>
      </c>
      <c r="E103" s="68">
        <f>SUM(E104:E109)</f>
        <v>1952469</v>
      </c>
      <c r="F103" s="69">
        <f t="shared" si="20"/>
        <v>98.996582091905779</v>
      </c>
      <c r="G103" s="68">
        <f t="shared" ref="G103:I103" si="26">SUM(G104:G109)</f>
        <v>1907512</v>
      </c>
      <c r="H103" s="69">
        <f t="shared" si="17"/>
        <v>97.697428230614662</v>
      </c>
      <c r="I103" s="68">
        <f t="shared" si="26"/>
        <v>1899094</v>
      </c>
      <c r="J103" s="69">
        <f t="shared" si="18"/>
        <v>99.558692160259028</v>
      </c>
      <c r="L103" s="40"/>
      <c r="M103" s="31"/>
      <c r="N103" s="31"/>
      <c r="O103" s="31"/>
    </row>
    <row r="104" spans="1:15" ht="17.25" customHeight="1" x14ac:dyDescent="0.25">
      <c r="A104" s="70" t="s">
        <v>38</v>
      </c>
      <c r="B104" s="71">
        <v>1190422.5111155352</v>
      </c>
      <c r="C104" s="71">
        <v>1598332</v>
      </c>
      <c r="D104" s="72">
        <f t="shared" si="19"/>
        <v>134.26594214034279</v>
      </c>
      <c r="E104" s="71">
        <v>1886428</v>
      </c>
      <c r="F104" s="72">
        <f t="shared" si="20"/>
        <v>118.02479084445534</v>
      </c>
      <c r="G104" s="71">
        <v>1881971</v>
      </c>
      <c r="H104" s="72">
        <f t="shared" si="17"/>
        <v>99.763733362736346</v>
      </c>
      <c r="I104" s="71">
        <v>1873553</v>
      </c>
      <c r="J104" s="72">
        <f t="shared" si="18"/>
        <v>99.552702990641194</v>
      </c>
      <c r="L104" s="41"/>
      <c r="M104" s="42"/>
      <c r="N104" s="42"/>
      <c r="O104" s="42"/>
    </row>
    <row r="105" spans="1:15" ht="17.25" customHeight="1" x14ac:dyDescent="0.25">
      <c r="A105" s="70" t="s">
        <v>47</v>
      </c>
      <c r="B105" s="71">
        <v>2719.936293051961</v>
      </c>
      <c r="C105" s="71">
        <v>3044</v>
      </c>
      <c r="D105" s="72">
        <f t="shared" si="19"/>
        <v>111.91438592792981</v>
      </c>
      <c r="E105" s="71">
        <v>2487</v>
      </c>
      <c r="F105" s="72">
        <f t="shared" si="20"/>
        <v>81.701708278580824</v>
      </c>
      <c r="G105" s="71">
        <v>2463</v>
      </c>
      <c r="H105" s="72">
        <f t="shared" si="17"/>
        <v>99.03498190591074</v>
      </c>
      <c r="I105" s="71">
        <v>2433</v>
      </c>
      <c r="J105" s="72">
        <f t="shared" si="18"/>
        <v>98.781973203410473</v>
      </c>
      <c r="L105" s="41"/>
      <c r="M105" s="42"/>
      <c r="N105" s="42"/>
      <c r="O105" s="42"/>
    </row>
    <row r="106" spans="1:15" ht="17.25" customHeight="1" x14ac:dyDescent="0.25">
      <c r="A106" s="70" t="s">
        <v>44</v>
      </c>
      <c r="B106" s="71">
        <v>262910.9921029929</v>
      </c>
      <c r="C106" s="71">
        <v>253110</v>
      </c>
      <c r="D106" s="72">
        <f t="shared" si="19"/>
        <v>96.272125397041805</v>
      </c>
      <c r="E106" s="71">
        <v>17245</v>
      </c>
      <c r="F106" s="72">
        <f t="shared" si="20"/>
        <v>6.81324325392122</v>
      </c>
      <c r="G106" s="71">
        <v>16969</v>
      </c>
      <c r="H106" s="72">
        <f t="shared" si="17"/>
        <v>98.399536097419542</v>
      </c>
      <c r="I106" s="71">
        <v>16999</v>
      </c>
      <c r="J106" s="72">
        <f t="shared" si="18"/>
        <v>100.17679297542577</v>
      </c>
      <c r="L106" s="41"/>
      <c r="M106" s="42"/>
      <c r="N106" s="42"/>
      <c r="O106" s="42"/>
    </row>
    <row r="107" spans="1:15" ht="17.25" customHeight="1" x14ac:dyDescent="0.25">
      <c r="A107" s="70" t="s">
        <v>41</v>
      </c>
      <c r="B107" s="71">
        <v>85620.978167098016</v>
      </c>
      <c r="C107" s="71">
        <v>95474</v>
      </c>
      <c r="D107" s="72">
        <f t="shared" si="19"/>
        <v>111.50771930410887</v>
      </c>
      <c r="E107" s="71">
        <v>40000</v>
      </c>
      <c r="F107" s="72">
        <f t="shared" si="20"/>
        <v>41.896223055491546</v>
      </c>
      <c r="G107" s="71">
        <v>0</v>
      </c>
      <c r="H107" s="72">
        <f t="shared" si="17"/>
        <v>0</v>
      </c>
      <c r="I107" s="71">
        <v>0</v>
      </c>
      <c r="J107" s="72" t="str">
        <f t="shared" si="18"/>
        <v>-</v>
      </c>
      <c r="L107" s="41"/>
      <c r="M107" s="42"/>
      <c r="N107" s="46"/>
      <c r="O107" s="46"/>
    </row>
    <row r="108" spans="1:15" ht="17.25" customHeight="1" x14ac:dyDescent="0.25">
      <c r="A108" s="70" t="s">
        <v>42</v>
      </c>
      <c r="B108" s="71">
        <v>1487814.2225761495</v>
      </c>
      <c r="C108" s="71">
        <v>12299</v>
      </c>
      <c r="D108" s="72">
        <f t="shared" si="19"/>
        <v>0.82664890638726973</v>
      </c>
      <c r="E108" s="71">
        <v>6309</v>
      </c>
      <c r="F108" s="72">
        <f t="shared" si="20"/>
        <v>51.296853402715669</v>
      </c>
      <c r="G108" s="71">
        <v>6109</v>
      </c>
      <c r="H108" s="72">
        <f t="shared" si="17"/>
        <v>96.829925503249328</v>
      </c>
      <c r="I108" s="71">
        <v>6109</v>
      </c>
      <c r="J108" s="72">
        <f t="shared" si="18"/>
        <v>100</v>
      </c>
    </row>
    <row r="109" spans="1:15" ht="17.25" customHeight="1" x14ac:dyDescent="0.25">
      <c r="A109" s="70" t="s">
        <v>49</v>
      </c>
      <c r="B109" s="71">
        <v>62379.719954874243</v>
      </c>
      <c r="C109" s="71">
        <v>10000</v>
      </c>
      <c r="D109" s="72">
        <f t="shared" si="19"/>
        <v>16.030851063829786</v>
      </c>
      <c r="E109" s="71">
        <v>0</v>
      </c>
      <c r="F109" s="72">
        <f t="shared" si="20"/>
        <v>0</v>
      </c>
      <c r="G109" s="71">
        <v>0</v>
      </c>
      <c r="H109" s="72" t="str">
        <f t="shared" si="17"/>
        <v>-</v>
      </c>
      <c r="I109" s="71">
        <v>0</v>
      </c>
      <c r="J109" s="72" t="str">
        <f t="shared" si="18"/>
        <v>-</v>
      </c>
      <c r="L109" s="41"/>
      <c r="M109" s="42"/>
      <c r="N109" s="42"/>
      <c r="O109" s="42"/>
    </row>
    <row r="110" spans="1:15" ht="17.25" customHeight="1" x14ac:dyDescent="0.25">
      <c r="A110" s="64" t="s">
        <v>19</v>
      </c>
      <c r="B110" s="65">
        <v>22870936.915521931</v>
      </c>
      <c r="C110" s="65">
        <f>C111+C119+C130+C133</f>
        <v>35619111</v>
      </c>
      <c r="D110" s="66">
        <f t="shared" si="19"/>
        <v>155.73962331130477</v>
      </c>
      <c r="E110" s="65">
        <f>E111+E119+E130+E133</f>
        <v>24163954</v>
      </c>
      <c r="F110" s="66">
        <f t="shared" si="20"/>
        <v>67.839857092446806</v>
      </c>
      <c r="G110" s="65">
        <f t="shared" ref="G110:I110" si="27">G111+G119+G130+G133</f>
        <v>16688729</v>
      </c>
      <c r="H110" s="66">
        <f t="shared" si="17"/>
        <v>69.064562033183805</v>
      </c>
      <c r="I110" s="65">
        <f t="shared" si="27"/>
        <v>9977370</v>
      </c>
      <c r="J110" s="66">
        <f t="shared" si="18"/>
        <v>59.785080098070978</v>
      </c>
      <c r="L110" s="40"/>
      <c r="M110" s="31"/>
      <c r="N110" s="31"/>
      <c r="O110" s="31"/>
    </row>
    <row r="111" spans="1:15" ht="17.25" customHeight="1" x14ac:dyDescent="0.25">
      <c r="A111" s="67" t="s">
        <v>58</v>
      </c>
      <c r="B111" s="68">
        <v>1501563.010153295</v>
      </c>
      <c r="C111" s="68">
        <f>SUM(C112:C118)</f>
        <v>5452576</v>
      </c>
      <c r="D111" s="69">
        <f t="shared" si="19"/>
        <v>363.12668620168955</v>
      </c>
      <c r="E111" s="68">
        <f>SUM(E112:E118)</f>
        <v>7065334</v>
      </c>
      <c r="F111" s="69">
        <f t="shared" si="20"/>
        <v>129.57790959722524</v>
      </c>
      <c r="G111" s="68">
        <f t="shared" ref="G111:I111" si="28">SUM(G112:G118)</f>
        <v>200412</v>
      </c>
      <c r="H111" s="69">
        <f t="shared" si="17"/>
        <v>2.8365537991551424</v>
      </c>
      <c r="I111" s="68">
        <f t="shared" si="28"/>
        <v>200412</v>
      </c>
      <c r="J111" s="69">
        <f t="shared" si="18"/>
        <v>100</v>
      </c>
      <c r="L111" s="40"/>
      <c r="M111" s="31"/>
      <c r="N111" s="31"/>
      <c r="O111" s="31"/>
    </row>
    <row r="112" spans="1:15" ht="17.25" customHeight="1" x14ac:dyDescent="0.25">
      <c r="A112" s="70" t="s">
        <v>38</v>
      </c>
      <c r="B112" s="71">
        <v>534441.34315482108</v>
      </c>
      <c r="C112" s="71">
        <v>812567</v>
      </c>
      <c r="D112" s="72">
        <f t="shared" si="19"/>
        <v>152.04044567424293</v>
      </c>
      <c r="E112" s="71">
        <v>449085</v>
      </c>
      <c r="F112" s="72">
        <f t="shared" si="20"/>
        <v>55.267442561659529</v>
      </c>
      <c r="G112" s="71">
        <v>193085</v>
      </c>
      <c r="H112" s="72">
        <f t="shared" si="17"/>
        <v>42.995201353863962</v>
      </c>
      <c r="I112" s="71">
        <v>193085</v>
      </c>
      <c r="J112" s="72">
        <f t="shared" si="18"/>
        <v>100</v>
      </c>
      <c r="L112" s="41"/>
      <c r="M112" s="42"/>
      <c r="N112" s="42"/>
      <c r="O112" s="42"/>
    </row>
    <row r="113" spans="1:15" ht="17.25" customHeight="1" x14ac:dyDescent="0.25">
      <c r="A113" s="70" t="s">
        <v>47</v>
      </c>
      <c r="B113" s="71">
        <v>27901.413497909616</v>
      </c>
      <c r="C113" s="71">
        <v>39692</v>
      </c>
      <c r="D113" s="72">
        <f t="shared" si="19"/>
        <v>142.25802575548275</v>
      </c>
      <c r="E113" s="71">
        <v>19437</v>
      </c>
      <c r="F113" s="72">
        <f t="shared" si="20"/>
        <v>48.969565655547719</v>
      </c>
      <c r="G113" s="71">
        <v>2900</v>
      </c>
      <c r="H113" s="72">
        <f t="shared" si="17"/>
        <v>14.91999794206925</v>
      </c>
      <c r="I113" s="71">
        <v>2800</v>
      </c>
      <c r="J113" s="72">
        <f t="shared" si="18"/>
        <v>96.551724137931032</v>
      </c>
      <c r="L113" s="41"/>
      <c r="M113" s="42"/>
      <c r="N113" s="42"/>
      <c r="O113" s="42"/>
    </row>
    <row r="114" spans="1:15" ht="17.25" customHeight="1" x14ac:dyDescent="0.25">
      <c r="A114" s="70" t="s">
        <v>44</v>
      </c>
      <c r="B114" s="71">
        <v>79382.95308248722</v>
      </c>
      <c r="C114" s="71">
        <v>12000</v>
      </c>
      <c r="D114" s="72">
        <f t="shared" si="19"/>
        <v>15.116595609048131</v>
      </c>
      <c r="E114" s="71">
        <v>10485</v>
      </c>
      <c r="F114" s="73">
        <f t="shared" si="20"/>
        <v>87.375</v>
      </c>
      <c r="G114" s="71">
        <v>3100</v>
      </c>
      <c r="H114" s="73">
        <f t="shared" si="17"/>
        <v>29.566046733428706</v>
      </c>
      <c r="I114" s="71">
        <v>3200</v>
      </c>
      <c r="J114" s="73">
        <f t="shared" si="18"/>
        <v>103.2258064516129</v>
      </c>
      <c r="L114" s="41"/>
      <c r="M114" s="42"/>
      <c r="N114" s="42"/>
      <c r="O114" s="42"/>
    </row>
    <row r="115" spans="1:15" ht="17.25" customHeight="1" x14ac:dyDescent="0.25">
      <c r="A115" s="70" t="s">
        <v>39</v>
      </c>
      <c r="B115" s="71">
        <v>3973.389076912867</v>
      </c>
      <c r="C115" s="71">
        <v>5000</v>
      </c>
      <c r="D115" s="72">
        <f t="shared" si="19"/>
        <v>125.83716075156576</v>
      </c>
      <c r="E115" s="71">
        <v>5000</v>
      </c>
      <c r="F115" s="73">
        <f t="shared" si="20"/>
        <v>100</v>
      </c>
      <c r="G115" s="71">
        <v>0</v>
      </c>
      <c r="H115" s="73">
        <f t="shared" si="17"/>
        <v>0</v>
      </c>
      <c r="I115" s="71">
        <v>0</v>
      </c>
      <c r="J115" s="73" t="str">
        <f t="shared" si="18"/>
        <v>-</v>
      </c>
      <c r="L115" s="41"/>
      <c r="M115" s="42"/>
      <c r="N115" s="42"/>
      <c r="O115" s="46"/>
    </row>
    <row r="116" spans="1:15" ht="17.25" customHeight="1" x14ac:dyDescent="0.25">
      <c r="A116" s="70" t="s">
        <v>41</v>
      </c>
      <c r="B116" s="71">
        <v>698922.88672108296</v>
      </c>
      <c r="C116" s="71">
        <v>2700000</v>
      </c>
      <c r="D116" s="72">
        <f t="shared" si="19"/>
        <v>386.30871177602182</v>
      </c>
      <c r="E116" s="71">
        <v>2700000</v>
      </c>
      <c r="F116" s="73">
        <f t="shared" si="20"/>
        <v>100</v>
      </c>
      <c r="G116" s="71">
        <v>0</v>
      </c>
      <c r="H116" s="73">
        <f t="shared" si="17"/>
        <v>0</v>
      </c>
      <c r="I116" s="71">
        <v>0</v>
      </c>
      <c r="J116" s="73" t="str">
        <f t="shared" si="18"/>
        <v>-</v>
      </c>
      <c r="L116" s="41"/>
      <c r="M116" s="42"/>
      <c r="N116" s="46"/>
      <c r="O116" s="46"/>
    </row>
    <row r="117" spans="1:15" ht="17.25" customHeight="1" x14ac:dyDescent="0.25">
      <c r="A117" s="70" t="s">
        <v>42</v>
      </c>
      <c r="B117" s="71">
        <v>156941.02462008095</v>
      </c>
      <c r="C117" s="71">
        <v>583317</v>
      </c>
      <c r="D117" s="72">
        <f t="shared" si="19"/>
        <v>371.67910774896478</v>
      </c>
      <c r="E117" s="71">
        <v>581327</v>
      </c>
      <c r="F117" s="73">
        <f t="shared" si="20"/>
        <v>99.658847590589687</v>
      </c>
      <c r="G117" s="71">
        <v>1327</v>
      </c>
      <c r="H117" s="73">
        <f t="shared" si="17"/>
        <v>0.22827083551942365</v>
      </c>
      <c r="I117" s="71">
        <v>1327</v>
      </c>
      <c r="J117" s="73">
        <f t="shared" si="18"/>
        <v>100</v>
      </c>
      <c r="L117" s="41"/>
      <c r="M117" s="42"/>
      <c r="N117" s="42"/>
      <c r="O117" s="42"/>
    </row>
    <row r="118" spans="1:15" ht="17.25" customHeight="1" x14ac:dyDescent="0.25">
      <c r="A118" s="70" t="s">
        <v>60</v>
      </c>
      <c r="B118" s="71">
        <v>0</v>
      </c>
      <c r="C118" s="71">
        <v>1300000</v>
      </c>
      <c r="D118" s="72" t="str">
        <f t="shared" si="19"/>
        <v>-</v>
      </c>
      <c r="E118" s="71">
        <v>3300000</v>
      </c>
      <c r="F118" s="73">
        <f t="shared" si="20"/>
        <v>253.84615384615384</v>
      </c>
      <c r="G118" s="71">
        <v>0</v>
      </c>
      <c r="H118" s="73">
        <f t="shared" si="17"/>
        <v>0</v>
      </c>
      <c r="I118" s="71">
        <v>0</v>
      </c>
      <c r="J118" s="73" t="str">
        <f t="shared" si="18"/>
        <v>-</v>
      </c>
      <c r="L118" s="41"/>
      <c r="M118" s="42"/>
      <c r="N118" s="46"/>
      <c r="O118" s="46"/>
    </row>
    <row r="119" spans="1:15" ht="17.25" customHeight="1" x14ac:dyDescent="0.25">
      <c r="A119" s="67" t="s">
        <v>59</v>
      </c>
      <c r="B119" s="68">
        <v>17599303.531753931</v>
      </c>
      <c r="C119" s="68">
        <f>SUM(C120:C129)</f>
        <v>17496985</v>
      </c>
      <c r="D119" s="69">
        <f t="shared" si="19"/>
        <v>99.418621699606916</v>
      </c>
      <c r="E119" s="68">
        <f>SUM(E120:E129)</f>
        <v>11315016</v>
      </c>
      <c r="F119" s="69">
        <f t="shared" si="20"/>
        <v>64.668375723017419</v>
      </c>
      <c r="G119" s="68">
        <f t="shared" ref="G119:I119" si="29">SUM(G120:G129)</f>
        <v>11984216</v>
      </c>
      <c r="H119" s="69">
        <f t="shared" si="17"/>
        <v>105.91426472574143</v>
      </c>
      <c r="I119" s="68">
        <f t="shared" si="29"/>
        <v>5434866</v>
      </c>
      <c r="J119" s="69">
        <f t="shared" si="18"/>
        <v>45.350200630562732</v>
      </c>
      <c r="L119" s="40"/>
      <c r="M119" s="31"/>
      <c r="N119" s="31"/>
      <c r="O119" s="31"/>
    </row>
    <row r="120" spans="1:15" ht="17.25" customHeight="1" x14ac:dyDescent="0.25">
      <c r="A120" s="70" t="s">
        <v>38</v>
      </c>
      <c r="B120" s="71">
        <v>1627369.1565465524</v>
      </c>
      <c r="C120" s="71">
        <v>3683538</v>
      </c>
      <c r="D120" s="72">
        <f t="shared" si="19"/>
        <v>226.34925733856556</v>
      </c>
      <c r="E120" s="71">
        <v>1565587</v>
      </c>
      <c r="F120" s="72">
        <f t="shared" si="20"/>
        <v>42.502262770195394</v>
      </c>
      <c r="G120" s="71">
        <v>837812</v>
      </c>
      <c r="H120" s="72">
        <f t="shared" ref="H120:H144" si="30">IF(E120=0,"-",G120/E120*100)</f>
        <v>53.514240984371995</v>
      </c>
      <c r="I120" s="71">
        <v>1019398</v>
      </c>
      <c r="J120" s="72">
        <f t="shared" ref="J120:J144" si="31">IF(G120=0,"-",I120/G120*100)</f>
        <v>121.67383613507565</v>
      </c>
      <c r="L120" s="41"/>
      <c r="M120" s="42"/>
      <c r="N120" s="42"/>
      <c r="O120" s="42"/>
    </row>
    <row r="121" spans="1:15" ht="17.25" customHeight="1" x14ac:dyDescent="0.25">
      <c r="A121" s="70" t="s">
        <v>47</v>
      </c>
      <c r="B121" s="71">
        <v>720797.03231800382</v>
      </c>
      <c r="C121" s="71">
        <v>1432764</v>
      </c>
      <c r="D121" s="72">
        <f t="shared" si="19"/>
        <v>198.7749582420434</v>
      </c>
      <c r="E121" s="71">
        <v>842426</v>
      </c>
      <c r="F121" s="72">
        <f t="shared" si="20"/>
        <v>58.797261796080861</v>
      </c>
      <c r="G121" s="71">
        <v>2945166</v>
      </c>
      <c r="H121" s="72">
        <f t="shared" si="30"/>
        <v>349.60530657885676</v>
      </c>
      <c r="I121" s="71">
        <v>660630</v>
      </c>
      <c r="J121" s="72">
        <f t="shared" si="31"/>
        <v>22.430993702901635</v>
      </c>
      <c r="L121" s="41"/>
      <c r="M121" s="42"/>
      <c r="N121" s="42"/>
      <c r="O121" s="42"/>
    </row>
    <row r="122" spans="1:15" ht="17.25" customHeight="1" x14ac:dyDescent="0.25">
      <c r="A122" s="70" t="s">
        <v>44</v>
      </c>
      <c r="B122" s="71">
        <v>111171.52830313888</v>
      </c>
      <c r="C122" s="71">
        <v>1754028</v>
      </c>
      <c r="D122" s="72">
        <f t="shared" ref="D122:D144" si="32">IFERROR(C122/B122*100,"-")</f>
        <v>1577.7672815805624</v>
      </c>
      <c r="E122" s="71">
        <v>2155901</v>
      </c>
      <c r="F122" s="73">
        <f t="shared" ref="F122:F144" si="33">IFERROR(E122/C122*100,"-")</f>
        <v>122.9114358493707</v>
      </c>
      <c r="G122" s="71">
        <v>2329664</v>
      </c>
      <c r="H122" s="72">
        <f t="shared" si="30"/>
        <v>108.05987844525329</v>
      </c>
      <c r="I122" s="71">
        <v>385264</v>
      </c>
      <c r="J122" s="72">
        <f t="shared" si="31"/>
        <v>16.537320403285623</v>
      </c>
      <c r="L122" s="41"/>
      <c r="M122" s="42"/>
      <c r="N122" s="42"/>
      <c r="O122" s="42"/>
    </row>
    <row r="123" spans="1:15" ht="17.25" customHeight="1" x14ac:dyDescent="0.25">
      <c r="A123" s="70" t="s">
        <v>39</v>
      </c>
      <c r="B123" s="71">
        <v>2508121.6736346139</v>
      </c>
      <c r="C123" s="71">
        <v>2770000</v>
      </c>
      <c r="D123" s="72">
        <f t="shared" si="32"/>
        <v>110.44121300486545</v>
      </c>
      <c r="E123" s="71">
        <v>2516383</v>
      </c>
      <c r="F123" s="72">
        <f t="shared" si="33"/>
        <v>90.844151624548743</v>
      </c>
      <c r="G123" s="71">
        <v>2537183</v>
      </c>
      <c r="H123" s="72">
        <f t="shared" si="30"/>
        <v>100.82658323474607</v>
      </c>
      <c r="I123" s="71">
        <v>2537483</v>
      </c>
      <c r="J123" s="72">
        <f t="shared" si="31"/>
        <v>100.01182413724197</v>
      </c>
      <c r="L123" s="41"/>
      <c r="M123" s="42"/>
      <c r="N123" s="42"/>
      <c r="O123" s="42"/>
    </row>
    <row r="124" spans="1:15" ht="17.25" customHeight="1" x14ac:dyDescent="0.25">
      <c r="A124" s="70" t="s">
        <v>41</v>
      </c>
      <c r="B124" s="71">
        <v>6469901.3922622595</v>
      </c>
      <c r="C124" s="71">
        <v>5128808</v>
      </c>
      <c r="D124" s="72">
        <f t="shared" si="32"/>
        <v>79.271810944968152</v>
      </c>
      <c r="E124" s="71">
        <v>3305482</v>
      </c>
      <c r="F124" s="72">
        <f t="shared" si="33"/>
        <v>64.449322337665976</v>
      </c>
      <c r="G124" s="71">
        <v>25463</v>
      </c>
      <c r="H124" s="72">
        <f t="shared" si="30"/>
        <v>0.77032638507787976</v>
      </c>
      <c r="I124" s="71">
        <v>22463</v>
      </c>
      <c r="J124" s="72">
        <f t="shared" si="31"/>
        <v>88.218198955346978</v>
      </c>
      <c r="L124" s="41"/>
      <c r="M124" s="42"/>
      <c r="N124" s="42"/>
      <c r="O124" s="42"/>
    </row>
    <row r="125" spans="1:15" ht="17.25" customHeight="1" x14ac:dyDescent="0.25">
      <c r="A125" s="70" t="s">
        <v>42</v>
      </c>
      <c r="B125" s="71">
        <v>6012805.5902846903</v>
      </c>
      <c r="C125" s="71">
        <v>2241575</v>
      </c>
      <c r="D125" s="72">
        <f t="shared" si="32"/>
        <v>37.280017894173554</v>
      </c>
      <c r="E125" s="71">
        <v>791350</v>
      </c>
      <c r="F125" s="72">
        <f t="shared" si="33"/>
        <v>35.303302365524239</v>
      </c>
      <c r="G125" s="71">
        <v>612414</v>
      </c>
      <c r="H125" s="72">
        <f t="shared" si="30"/>
        <v>77.388513300056857</v>
      </c>
      <c r="I125" s="71">
        <v>613414</v>
      </c>
      <c r="J125" s="72">
        <f t="shared" si="31"/>
        <v>100.16328823312335</v>
      </c>
      <c r="L125" s="41"/>
      <c r="M125" s="42"/>
      <c r="N125" s="42"/>
      <c r="O125" s="42"/>
    </row>
    <row r="126" spans="1:15" ht="17.25" customHeight="1" x14ac:dyDescent="0.25">
      <c r="A126" s="70" t="s">
        <v>74</v>
      </c>
      <c r="B126" s="71">
        <v>129627.21083018115</v>
      </c>
      <c r="C126" s="71">
        <v>134501</v>
      </c>
      <c r="D126" s="72">
        <f t="shared" si="32"/>
        <v>103.75985037293118</v>
      </c>
      <c r="E126" s="71">
        <v>54258</v>
      </c>
      <c r="F126" s="72">
        <f t="shared" si="33"/>
        <v>40.340220518806554</v>
      </c>
      <c r="G126" s="71">
        <v>64258</v>
      </c>
      <c r="H126" s="72">
        <f t="shared" si="30"/>
        <v>118.4304618673744</v>
      </c>
      <c r="I126" s="71">
        <v>64458</v>
      </c>
      <c r="J126" s="72">
        <f t="shared" si="31"/>
        <v>100.31124529241495</v>
      </c>
      <c r="L126" s="41"/>
      <c r="M126" s="42"/>
      <c r="N126" s="42"/>
      <c r="O126" s="42"/>
    </row>
    <row r="127" spans="1:15" ht="17.25" customHeight="1" x14ac:dyDescent="0.25">
      <c r="A127" s="70" t="s">
        <v>148</v>
      </c>
      <c r="B127" s="71">
        <v>0</v>
      </c>
      <c r="C127" s="71">
        <v>2790</v>
      </c>
      <c r="D127" s="72" t="str">
        <f t="shared" si="32"/>
        <v>-</v>
      </c>
      <c r="E127" s="71">
        <v>0</v>
      </c>
      <c r="F127" s="72">
        <f t="shared" si="33"/>
        <v>0</v>
      </c>
      <c r="G127" s="71">
        <v>0</v>
      </c>
      <c r="H127" s="72" t="str">
        <f t="shared" si="30"/>
        <v>-</v>
      </c>
      <c r="I127" s="71">
        <v>0</v>
      </c>
      <c r="J127" s="72" t="str">
        <f t="shared" si="31"/>
        <v>-</v>
      </c>
      <c r="L127" s="41"/>
      <c r="M127" s="42"/>
      <c r="N127" s="42"/>
      <c r="O127" s="42"/>
    </row>
    <row r="128" spans="1:15" ht="17.25" customHeight="1" x14ac:dyDescent="0.25">
      <c r="A128" s="70" t="s">
        <v>49</v>
      </c>
      <c r="B128" s="71">
        <v>19509.947574490678</v>
      </c>
      <c r="C128" s="71">
        <v>110081</v>
      </c>
      <c r="D128" s="72">
        <f t="shared" si="32"/>
        <v>564.23011686577411</v>
      </c>
      <c r="E128" s="71">
        <v>83629</v>
      </c>
      <c r="F128" s="72">
        <f t="shared" si="33"/>
        <v>75.970421780325395</v>
      </c>
      <c r="G128" s="71">
        <v>132256</v>
      </c>
      <c r="H128" s="72">
        <f t="shared" si="30"/>
        <v>158.1460976455536</v>
      </c>
      <c r="I128" s="71">
        <v>131756</v>
      </c>
      <c r="J128" s="72">
        <f t="shared" si="31"/>
        <v>99.62194531817083</v>
      </c>
      <c r="L128" s="41"/>
      <c r="M128" s="42"/>
      <c r="N128" s="42"/>
      <c r="O128" s="42"/>
    </row>
    <row r="129" spans="1:15" ht="17.25" customHeight="1" x14ac:dyDescent="0.25">
      <c r="A129" s="70" t="s">
        <v>60</v>
      </c>
      <c r="B129" s="71">
        <v>0</v>
      </c>
      <c r="C129" s="71">
        <v>238900</v>
      </c>
      <c r="D129" s="72" t="str">
        <f t="shared" si="32"/>
        <v>-</v>
      </c>
      <c r="E129" s="71">
        <v>0</v>
      </c>
      <c r="F129" s="72">
        <f t="shared" si="33"/>
        <v>0</v>
      </c>
      <c r="G129" s="71">
        <v>2500000</v>
      </c>
      <c r="H129" s="72" t="str">
        <f t="shared" si="30"/>
        <v>-</v>
      </c>
      <c r="I129" s="71">
        <v>0</v>
      </c>
      <c r="J129" s="72">
        <f t="shared" si="31"/>
        <v>0</v>
      </c>
      <c r="L129" s="41"/>
      <c r="M129" s="42"/>
      <c r="N129" s="46"/>
      <c r="O129" s="46"/>
    </row>
    <row r="130" spans="1:15" ht="17.25" customHeight="1" x14ac:dyDescent="0.25">
      <c r="A130" s="67" t="s">
        <v>78</v>
      </c>
      <c r="B130" s="68">
        <v>1484.837746366713</v>
      </c>
      <c r="C130" s="68">
        <f>SUM(C131:C132)</f>
        <v>0</v>
      </c>
      <c r="D130" s="69">
        <f t="shared" si="32"/>
        <v>0</v>
      </c>
      <c r="E130" s="68">
        <f>SUM(E131:E132)</f>
        <v>0</v>
      </c>
      <c r="F130" s="69" t="str">
        <f t="shared" si="33"/>
        <v>-</v>
      </c>
      <c r="G130" s="68">
        <f t="shared" ref="G130:I130" si="34">SUM(G131:G132)</f>
        <v>0</v>
      </c>
      <c r="H130" s="69" t="str">
        <f t="shared" si="30"/>
        <v>-</v>
      </c>
      <c r="I130" s="68">
        <f t="shared" si="34"/>
        <v>0</v>
      </c>
      <c r="J130" s="69" t="str">
        <f t="shared" si="31"/>
        <v>-</v>
      </c>
    </row>
    <row r="131" spans="1:15" ht="17.25" customHeight="1" x14ac:dyDescent="0.25">
      <c r="A131" s="70" t="s">
        <v>41</v>
      </c>
      <c r="B131" s="71">
        <v>1263.0114805229277</v>
      </c>
      <c r="C131" s="71">
        <v>0</v>
      </c>
      <c r="D131" s="72">
        <f t="shared" si="32"/>
        <v>0</v>
      </c>
      <c r="E131" s="71">
        <v>0</v>
      </c>
      <c r="F131" s="72" t="str">
        <f t="shared" si="33"/>
        <v>-</v>
      </c>
      <c r="G131" s="71">
        <v>0</v>
      </c>
      <c r="H131" s="72" t="str">
        <f t="shared" si="30"/>
        <v>-</v>
      </c>
      <c r="I131" s="71">
        <v>0</v>
      </c>
      <c r="J131" s="72" t="str">
        <f t="shared" si="31"/>
        <v>-</v>
      </c>
    </row>
    <row r="132" spans="1:15" ht="17.25" customHeight="1" x14ac:dyDescent="0.25">
      <c r="A132" s="70" t="s">
        <v>42</v>
      </c>
      <c r="B132" s="71">
        <v>221.82626584378522</v>
      </c>
      <c r="C132" s="71">
        <v>0</v>
      </c>
      <c r="D132" s="72">
        <f t="shared" si="32"/>
        <v>0</v>
      </c>
      <c r="E132" s="71">
        <v>0</v>
      </c>
      <c r="F132" s="72" t="str">
        <f t="shared" si="33"/>
        <v>-</v>
      </c>
      <c r="G132" s="71">
        <v>0</v>
      </c>
      <c r="H132" s="72" t="str">
        <f t="shared" si="30"/>
        <v>-</v>
      </c>
      <c r="I132" s="71">
        <v>0</v>
      </c>
      <c r="J132" s="72" t="str">
        <f t="shared" si="31"/>
        <v>-</v>
      </c>
    </row>
    <row r="133" spans="1:15" ht="17.25" customHeight="1" x14ac:dyDescent="0.25">
      <c r="A133" s="67" t="s">
        <v>61</v>
      </c>
      <c r="B133" s="68">
        <v>3768585.5358683388</v>
      </c>
      <c r="C133" s="68">
        <f>SUM(C134:C142)</f>
        <v>12669550</v>
      </c>
      <c r="D133" s="69">
        <f t="shared" si="32"/>
        <v>336.1884685756707</v>
      </c>
      <c r="E133" s="68">
        <f>SUM(E134:E142)</f>
        <v>5783604</v>
      </c>
      <c r="F133" s="69">
        <f t="shared" si="33"/>
        <v>45.649640279252225</v>
      </c>
      <c r="G133" s="68">
        <f t="shared" ref="G133:I133" si="35">SUM(G134:G142)</f>
        <v>4504101</v>
      </c>
      <c r="H133" s="69">
        <f t="shared" si="30"/>
        <v>77.877064197341312</v>
      </c>
      <c r="I133" s="68">
        <f t="shared" si="35"/>
        <v>4342092</v>
      </c>
      <c r="J133" s="69">
        <f t="shared" si="31"/>
        <v>96.403077994920622</v>
      </c>
      <c r="L133" s="40"/>
      <c r="M133" s="31"/>
      <c r="N133" s="31"/>
      <c r="O133" s="31"/>
    </row>
    <row r="134" spans="1:15" ht="17.25" customHeight="1" x14ac:dyDescent="0.25">
      <c r="A134" s="70" t="s">
        <v>38</v>
      </c>
      <c r="B134" s="71">
        <v>1689256.1125489415</v>
      </c>
      <c r="C134" s="71">
        <v>1494692</v>
      </c>
      <c r="D134" s="72">
        <f t="shared" si="32"/>
        <v>88.482260854136499</v>
      </c>
      <c r="E134" s="71">
        <v>1212514</v>
      </c>
      <c r="F134" s="72">
        <f t="shared" si="33"/>
        <v>81.121328006037359</v>
      </c>
      <c r="G134" s="71">
        <v>471291</v>
      </c>
      <c r="H134" s="72">
        <f t="shared" si="30"/>
        <v>38.868912029056986</v>
      </c>
      <c r="I134" s="71">
        <v>259291</v>
      </c>
      <c r="J134" s="72">
        <f t="shared" si="31"/>
        <v>55.017176224455802</v>
      </c>
      <c r="L134" s="41"/>
      <c r="M134" s="42"/>
      <c r="N134" s="42"/>
      <c r="O134" s="42"/>
    </row>
    <row r="135" spans="1:15" ht="17.25" customHeight="1" x14ac:dyDescent="0.25">
      <c r="A135" s="70" t="s">
        <v>47</v>
      </c>
      <c r="B135" s="71">
        <v>253812.70157276528</v>
      </c>
      <c r="C135" s="71">
        <v>217678</v>
      </c>
      <c r="D135" s="72">
        <f t="shared" si="32"/>
        <v>85.763241418236959</v>
      </c>
      <c r="E135" s="71">
        <v>665492</v>
      </c>
      <c r="F135" s="72">
        <f t="shared" si="33"/>
        <v>305.72313233307915</v>
      </c>
      <c r="G135" s="71">
        <v>167692</v>
      </c>
      <c r="H135" s="72">
        <f t="shared" si="30"/>
        <v>25.198199227038042</v>
      </c>
      <c r="I135" s="71">
        <v>217583</v>
      </c>
      <c r="J135" s="72">
        <f t="shared" si="31"/>
        <v>129.75156835150156</v>
      </c>
      <c r="L135" s="41"/>
      <c r="M135" s="42"/>
      <c r="N135" s="42"/>
      <c r="O135" s="42"/>
    </row>
    <row r="136" spans="1:15" ht="17.25" customHeight="1" x14ac:dyDescent="0.25">
      <c r="A136" s="70" t="s">
        <v>44</v>
      </c>
      <c r="B136" s="71">
        <v>162226.89229544098</v>
      </c>
      <c r="C136" s="71">
        <v>2421113</v>
      </c>
      <c r="D136" s="72">
        <f t="shared" si="32"/>
        <v>1492.423953724496</v>
      </c>
      <c r="E136" s="71">
        <v>38700</v>
      </c>
      <c r="F136" s="72">
        <f t="shared" si="33"/>
        <v>1.598438404155444</v>
      </c>
      <c r="G136" s="71"/>
      <c r="H136" s="72">
        <f t="shared" si="30"/>
        <v>0</v>
      </c>
      <c r="I136" s="71"/>
      <c r="J136" s="72" t="str">
        <f t="shared" si="31"/>
        <v>-</v>
      </c>
      <c r="L136" s="41"/>
      <c r="M136" s="42"/>
      <c r="N136" s="46"/>
      <c r="O136" s="46"/>
    </row>
    <row r="137" spans="1:15" ht="17.25" customHeight="1" x14ac:dyDescent="0.25">
      <c r="A137" s="70" t="s">
        <v>39</v>
      </c>
      <c r="B137" s="71">
        <v>1045927.1086336186</v>
      </c>
      <c r="C137" s="71">
        <v>1114450</v>
      </c>
      <c r="D137" s="72">
        <f t="shared" si="32"/>
        <v>106.55140217714585</v>
      </c>
      <c r="E137" s="71">
        <v>1696776</v>
      </c>
      <c r="F137" s="72">
        <f t="shared" si="33"/>
        <v>152.25232177307191</v>
      </c>
      <c r="G137" s="71">
        <v>1702496</v>
      </c>
      <c r="H137" s="72">
        <f t="shared" si="30"/>
        <v>100.33710990725942</v>
      </c>
      <c r="I137" s="71">
        <v>1702596</v>
      </c>
      <c r="J137" s="72">
        <f t="shared" si="31"/>
        <v>100.00587372892507</v>
      </c>
      <c r="L137" s="41"/>
      <c r="M137" s="42"/>
      <c r="N137" s="42"/>
      <c r="O137" s="42"/>
    </row>
    <row r="138" spans="1:15" ht="17.25" customHeight="1" x14ac:dyDescent="0.25">
      <c r="A138" s="70" t="s">
        <v>41</v>
      </c>
      <c r="B138" s="71">
        <v>0</v>
      </c>
      <c r="C138" s="71">
        <v>5393485</v>
      </c>
      <c r="D138" s="72" t="str">
        <f t="shared" si="32"/>
        <v>-</v>
      </c>
      <c r="E138" s="71">
        <v>1990842</v>
      </c>
      <c r="F138" s="72">
        <f t="shared" si="33"/>
        <v>36.911978062421611</v>
      </c>
      <c r="G138" s="71">
        <v>1990842</v>
      </c>
      <c r="H138" s="72">
        <f t="shared" si="30"/>
        <v>100</v>
      </c>
      <c r="I138" s="71">
        <v>1990842</v>
      </c>
      <c r="J138" s="72">
        <f t="shared" si="31"/>
        <v>100</v>
      </c>
      <c r="L138" s="41"/>
      <c r="M138" s="42"/>
      <c r="N138" s="42"/>
      <c r="O138" s="42"/>
    </row>
    <row r="139" spans="1:15" ht="17.25" customHeight="1" x14ac:dyDescent="0.25">
      <c r="A139" s="70" t="s">
        <v>42</v>
      </c>
      <c r="B139" s="71">
        <v>282271.43672440108</v>
      </c>
      <c r="C139" s="71">
        <v>233504</v>
      </c>
      <c r="D139" s="72">
        <f t="shared" si="32"/>
        <v>82.723212348256226</v>
      </c>
      <c r="E139" s="71">
        <v>177780</v>
      </c>
      <c r="F139" s="72">
        <f t="shared" si="33"/>
        <v>76.135740715362473</v>
      </c>
      <c r="G139" s="71">
        <v>171780</v>
      </c>
      <c r="H139" s="72">
        <f t="shared" si="30"/>
        <v>96.625042186972664</v>
      </c>
      <c r="I139" s="71">
        <v>171780</v>
      </c>
      <c r="J139" s="72">
        <f t="shared" si="31"/>
        <v>100</v>
      </c>
      <c r="L139" s="41"/>
      <c r="M139" s="42"/>
      <c r="N139" s="42"/>
      <c r="O139" s="42"/>
    </row>
    <row r="140" spans="1:15" ht="17.25" customHeight="1" x14ac:dyDescent="0.25">
      <c r="A140" s="70" t="s">
        <v>74</v>
      </c>
      <c r="B140" s="71">
        <v>3981.6842524387812</v>
      </c>
      <c r="C140" s="71">
        <v>43000</v>
      </c>
      <c r="D140" s="72">
        <f t="shared" si="32"/>
        <v>1079.9450000000002</v>
      </c>
      <c r="E140" s="71">
        <v>0</v>
      </c>
      <c r="F140" s="72">
        <f t="shared" si="33"/>
        <v>0</v>
      </c>
      <c r="G140" s="71">
        <v>0</v>
      </c>
      <c r="H140" s="72" t="str">
        <f t="shared" si="30"/>
        <v>-</v>
      </c>
      <c r="I140" s="71">
        <v>0</v>
      </c>
      <c r="J140" s="72" t="str">
        <f t="shared" si="31"/>
        <v>-</v>
      </c>
      <c r="L140" s="41"/>
      <c r="M140" s="42"/>
      <c r="N140" s="42"/>
      <c r="O140" s="42"/>
    </row>
    <row r="141" spans="1:15" ht="17.25" customHeight="1" x14ac:dyDescent="0.25">
      <c r="A141" s="70" t="s">
        <v>49</v>
      </c>
      <c r="B141" s="71">
        <v>71888.113345278383</v>
      </c>
      <c r="C141" s="71">
        <v>82643</v>
      </c>
      <c r="D141" s="72">
        <f t="shared" si="32"/>
        <v>114.96059105497167</v>
      </c>
      <c r="E141" s="71">
        <v>1500</v>
      </c>
      <c r="F141" s="72">
        <f t="shared" si="33"/>
        <v>1.8150357562043973</v>
      </c>
      <c r="G141" s="71">
        <v>0</v>
      </c>
      <c r="H141" s="72">
        <f t="shared" si="30"/>
        <v>0</v>
      </c>
      <c r="I141" s="71">
        <v>0</v>
      </c>
      <c r="J141" s="72" t="str">
        <f t="shared" si="31"/>
        <v>-</v>
      </c>
      <c r="L141" s="41"/>
      <c r="M141" s="42"/>
      <c r="N141" s="42"/>
      <c r="O141" s="42"/>
    </row>
    <row r="142" spans="1:15" ht="17.25" customHeight="1" x14ac:dyDescent="0.25">
      <c r="A142" s="70" t="s">
        <v>60</v>
      </c>
      <c r="B142" s="71">
        <v>259221.48649545424</v>
      </c>
      <c r="C142" s="71">
        <v>1668985</v>
      </c>
      <c r="D142" s="72">
        <f t="shared" si="32"/>
        <v>643.84516212905351</v>
      </c>
      <c r="E142" s="71">
        <v>0</v>
      </c>
      <c r="F142" s="72">
        <f t="shared" si="33"/>
        <v>0</v>
      </c>
      <c r="G142" s="71">
        <v>0</v>
      </c>
      <c r="H142" s="72" t="str">
        <f t="shared" si="30"/>
        <v>-</v>
      </c>
      <c r="I142" s="71">
        <v>0</v>
      </c>
      <c r="J142" s="72" t="str">
        <f t="shared" si="31"/>
        <v>-</v>
      </c>
      <c r="L142" s="41"/>
      <c r="M142" s="42"/>
      <c r="N142" s="42"/>
      <c r="O142" s="42"/>
    </row>
    <row r="143" spans="1:15" ht="17.25" customHeight="1" x14ac:dyDescent="0.25">
      <c r="A143" s="70"/>
      <c r="B143" s="71"/>
      <c r="C143" s="71"/>
      <c r="D143" s="72"/>
      <c r="E143" s="71"/>
      <c r="F143" s="72"/>
      <c r="G143" s="71"/>
      <c r="H143" s="72"/>
      <c r="I143" s="71"/>
      <c r="J143" s="72"/>
      <c r="L143" s="41"/>
      <c r="M143" s="42"/>
      <c r="N143" s="42"/>
      <c r="O143" s="42"/>
    </row>
    <row r="144" spans="1:15" customFormat="1" ht="17.25" customHeight="1" x14ac:dyDescent="0.25">
      <c r="A144" s="74" t="s">
        <v>62</v>
      </c>
      <c r="B144" s="75">
        <v>222397957.06417146</v>
      </c>
      <c r="C144" s="75">
        <f>C54+C110</f>
        <v>253513279</v>
      </c>
      <c r="D144" s="76">
        <f t="shared" si="32"/>
        <v>113.9908308271242</v>
      </c>
      <c r="E144" s="75">
        <f>E54+E110</f>
        <v>172600026</v>
      </c>
      <c r="F144" s="76">
        <f t="shared" si="33"/>
        <v>68.083228886799262</v>
      </c>
      <c r="G144" s="75">
        <f>G54+G110</f>
        <v>161811646</v>
      </c>
      <c r="H144" s="76">
        <f t="shared" si="30"/>
        <v>93.749491092197161</v>
      </c>
      <c r="I144" s="75">
        <f>I54+I110</f>
        <v>157140708</v>
      </c>
      <c r="J144" s="76">
        <f t="shared" si="31"/>
        <v>97.113348689376792</v>
      </c>
      <c r="L144" s="40"/>
      <c r="M144" s="31"/>
      <c r="N144" s="31"/>
      <c r="O144" s="31"/>
    </row>
    <row r="145" spans="1:10" customFormat="1" ht="15.75" customHeight="1" x14ac:dyDescent="0.25">
      <c r="A145" s="97"/>
      <c r="B145" s="52"/>
      <c r="C145" s="52"/>
      <c r="D145" s="52"/>
      <c r="E145" s="52"/>
      <c r="F145" s="52"/>
      <c r="G145" s="52"/>
      <c r="H145" s="52"/>
      <c r="I145" s="52"/>
      <c r="J145" s="52"/>
    </row>
  </sheetData>
  <mergeCells count="4">
    <mergeCell ref="A7:J7"/>
    <mergeCell ref="A50:J50"/>
    <mergeCell ref="A1:J1"/>
    <mergeCell ref="A3:J3"/>
  </mergeCells>
  <pageMargins left="0.19685039370078741" right="0.19685039370078741" top="0.39370078740157483" bottom="0.39370078740157483" header="0.19685039370078741" footer="0.19685039370078741"/>
  <pageSetup paperSize="9" scale="68" firstPageNumber="2" orientation="landscape" useFirstPageNumber="1" r:id="rId1"/>
  <headerFooter>
    <oddFooter>&amp;C&amp;P</oddFooter>
  </headerFooter>
  <colBreaks count="1" manualBreakCount="1">
    <brk id="10" max="1048575" man="1"/>
  </colBreaks>
  <ignoredErrors>
    <ignoredError sqref="J48 D34:I34 D41:J42 D47:I48 J34:J36 D36 F36 H36 F46 D44 F44 G44:H44 J44 J30:J32 D11:I12 D31:D32 D30 F30 G30:H30 D15:I15 D13:D14 F13:F14 H13:H14 D20:I20 D16:D19 F16:F19 H16:H19 D24:I24 D21:D23 F21:F23 D29 D25:D28 F25:F28 H25:H28 H21:H23 F31:F32 H31:H32 D35 F35 H35 D38 F38 H38 J38 D43 F43 H43 J43 H46 J46 F29 H29 D39:F39 H39 D40:F40 H40 J39 J40 H120:H126 J120:J126 J90:J99 H65:H71 J65:J71 H90:H99 J56:J63 H56:H63 H64:J64 J73:J75 H73:H75 H76:J76 J77:J82 H77:H82 H83:J83 J84:J88 H84:H88 H89:J89 J101 H101 H103:J103 J104:J109 H104:H109 J112:J118 H112:H118 H119:J119 J128:J129 H128:H129 H130:J130 J134:J142 H134:H142 J131:J132 H131:H132 H133:J133 H144:J144 H110:J111 H54:J55 D56:G61 D54:G55 D112:G114 D110:G111 D144:G144 D143:J143 D133:G133 D132 D134:G139 I134:I139 D130:G130 D128:G128 I128 D127 D119:G119 I112:I114 D104:G106 I104:I106 D103:G103 D102 D101:G101 I101 D100 D89:G89 D84:G88 I84:I88 D83:G83 D77:G80 I77:I80 D76:G76 D75 D72:E72 D64:G64 I56:I61 D90:G90 I90 D65:G71 I65:I71 D120:G126 I120:I126 D63 D62 F62 F63 D73 F73 D74 F74 F75 G72 I72 D82:G82 D81 F81 I82 D94:G99 D91 F91 D92 F92 D93:F93 I94:I99 F100 J102 H102 F102 D109 F109 D108:G108 D107:F107 I108 D117:G117 D115:F115 D116:F116 D118:F118 I117 D129 F129:G129 D131 F131 F132 D141:F141 D140 F140 D142 F1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55"/>
  <sheetViews>
    <sheetView zoomScaleNormal="100" workbookViewId="0">
      <selection activeCell="F47" sqref="F47"/>
    </sheetView>
  </sheetViews>
  <sheetFormatPr defaultRowHeight="15.75" x14ac:dyDescent="0.25"/>
  <cols>
    <col min="1" max="1" width="96.140625" style="1" bestFit="1" customWidth="1"/>
    <col min="2" max="3" width="16.28515625" style="63" bestFit="1" customWidth="1"/>
    <col min="4" max="4" width="8.28515625" style="63" bestFit="1" customWidth="1"/>
    <col min="5" max="5" width="14.7109375" style="63" bestFit="1" customWidth="1"/>
    <col min="6" max="6" width="7.85546875" style="63" bestFit="1" customWidth="1"/>
    <col min="7" max="7" width="14.7109375" style="63" bestFit="1" customWidth="1"/>
    <col min="8" max="8" width="8.28515625" style="63" bestFit="1" customWidth="1"/>
    <col min="9" max="9" width="14.7109375" style="63" bestFit="1" customWidth="1"/>
    <col min="10" max="10" width="8.28515625" style="63" bestFit="1" customWidth="1"/>
    <col min="11" max="11" width="9.140625" style="1"/>
    <col min="12" max="12" width="84.140625" style="1" customWidth="1"/>
    <col min="13" max="13" width="19.140625" style="1" customWidth="1"/>
    <col min="14" max="15" width="15.140625" style="1" bestFit="1" customWidth="1"/>
    <col min="16" max="16384" width="9.140625" style="1"/>
  </cols>
  <sheetData>
    <row r="1" spans="1:15" s="48" customFormat="1" ht="15.75" customHeight="1" x14ac:dyDescent="0.25">
      <c r="A1" s="47" t="s">
        <v>63</v>
      </c>
      <c r="B1" s="35"/>
      <c r="C1" s="35"/>
      <c r="D1" s="35"/>
      <c r="E1" s="35"/>
      <c r="F1" s="35"/>
      <c r="G1" s="35"/>
      <c r="H1" s="35"/>
      <c r="I1" s="35"/>
      <c r="J1" s="35"/>
    </row>
    <row r="2" spans="1:15" customFormat="1" ht="5.25" customHeight="1" x14ac:dyDescent="0.25">
      <c r="A2" s="49"/>
      <c r="B2" s="50"/>
      <c r="C2" s="50"/>
      <c r="D2" s="50"/>
      <c r="E2" s="51"/>
      <c r="F2" s="51"/>
      <c r="G2" s="52"/>
      <c r="H2" s="52"/>
      <c r="I2" s="52"/>
      <c r="J2" s="52"/>
    </row>
    <row r="3" spans="1:15" customFormat="1" ht="30" x14ac:dyDescent="0.25">
      <c r="A3" s="96" t="s">
        <v>10</v>
      </c>
      <c r="B3" s="88" t="s">
        <v>142</v>
      </c>
      <c r="C3" s="88" t="s">
        <v>147</v>
      </c>
      <c r="D3" s="89" t="s">
        <v>11</v>
      </c>
      <c r="E3" s="88" t="s">
        <v>138</v>
      </c>
      <c r="F3" s="89" t="s">
        <v>11</v>
      </c>
      <c r="G3" s="88" t="s">
        <v>32</v>
      </c>
      <c r="H3" s="89" t="s">
        <v>11</v>
      </c>
      <c r="I3" s="88" t="s">
        <v>139</v>
      </c>
      <c r="J3" s="89" t="s">
        <v>11</v>
      </c>
    </row>
    <row r="4" spans="1:15" customFormat="1" ht="15.75" customHeight="1" thickBot="1" x14ac:dyDescent="0.3">
      <c r="A4" s="53">
        <v>1</v>
      </c>
      <c r="B4" s="53">
        <v>2</v>
      </c>
      <c r="C4" s="54">
        <v>3</v>
      </c>
      <c r="D4" s="55" t="s">
        <v>12</v>
      </c>
      <c r="E4" s="53">
        <v>5</v>
      </c>
      <c r="F4" s="55" t="s">
        <v>13</v>
      </c>
      <c r="G4" s="53">
        <v>7</v>
      </c>
      <c r="H4" s="56" t="s">
        <v>14</v>
      </c>
      <c r="I4" s="57">
        <v>9</v>
      </c>
      <c r="J4" s="56" t="s">
        <v>15</v>
      </c>
    </row>
    <row r="5" spans="1:15" customFormat="1" ht="14.25" customHeight="1" thickTop="1" x14ac:dyDescent="0.25">
      <c r="A5" s="98" t="s">
        <v>79</v>
      </c>
      <c r="B5" s="99">
        <v>6248246.346804698</v>
      </c>
      <c r="C5" s="99">
        <f>SUM(C6:C9)</f>
        <v>8474871</v>
      </c>
      <c r="D5" s="100">
        <f>IFERROR(C5/B5*100,"-")</f>
        <v>135.63599335890427</v>
      </c>
      <c r="E5" s="101">
        <f>SUM(E6:E9)</f>
        <v>8657558</v>
      </c>
      <c r="F5" s="100">
        <f>IFERROR(E5/C5*100,"-")</f>
        <v>102.15563163144313</v>
      </c>
      <c r="G5" s="101">
        <f t="shared" ref="G5:I5" si="0">SUM(G6:G9)</f>
        <v>9105551</v>
      </c>
      <c r="H5" s="100">
        <f t="shared" ref="H5:H55" si="1">IF(E5=0,"-",G5/E5*100)</f>
        <v>105.17458849250562</v>
      </c>
      <c r="I5" s="101">
        <f t="shared" si="0"/>
        <v>8621284</v>
      </c>
      <c r="J5" s="100">
        <f t="shared" ref="J5:J55" si="2">IF(G5=0,"-",I5/G5*100)</f>
        <v>94.681628821803315</v>
      </c>
      <c r="L5" s="58"/>
      <c r="M5" s="59"/>
      <c r="O5" s="60"/>
    </row>
    <row r="6" spans="1:15" s="48" customFormat="1" ht="14.25" customHeight="1" x14ac:dyDescent="0.25">
      <c r="A6" s="102" t="s">
        <v>80</v>
      </c>
      <c r="B6" s="103">
        <v>370800.89057004446</v>
      </c>
      <c r="C6" s="143">
        <v>595440</v>
      </c>
      <c r="D6" s="104">
        <f t="shared" ref="D6:D55" si="3">IFERROR(C6/B6*100,"-")</f>
        <v>160.58213859319764</v>
      </c>
      <c r="E6" s="83">
        <v>643821</v>
      </c>
      <c r="F6" s="104">
        <f t="shared" ref="F6:F55" si="4">IFERROR(E6/C6*100,"-")</f>
        <v>108.12525191455057</v>
      </c>
      <c r="G6" s="83">
        <v>1098829</v>
      </c>
      <c r="H6" s="104">
        <f t="shared" si="1"/>
        <v>170.67305974797341</v>
      </c>
      <c r="I6" s="83">
        <v>682279</v>
      </c>
      <c r="J6" s="104">
        <f t="shared" si="2"/>
        <v>62.091462820875677</v>
      </c>
      <c r="L6" s="61"/>
      <c r="M6" s="59"/>
      <c r="O6" s="60"/>
    </row>
    <row r="7" spans="1:15" customFormat="1" ht="14.25" customHeight="1" x14ac:dyDescent="0.25">
      <c r="A7" s="102" t="s">
        <v>5</v>
      </c>
      <c r="B7" s="103">
        <v>5801306.5857057534</v>
      </c>
      <c r="C7" s="143">
        <v>7779488</v>
      </c>
      <c r="D7" s="104">
        <f t="shared" si="3"/>
        <v>134.09889453469719</v>
      </c>
      <c r="E7" s="83">
        <v>7985031</v>
      </c>
      <c r="F7" s="104">
        <f t="shared" si="4"/>
        <v>102.64211475099647</v>
      </c>
      <c r="G7" s="83">
        <v>7983165</v>
      </c>
      <c r="H7" s="104">
        <f t="shared" si="1"/>
        <v>99.976631274192926</v>
      </c>
      <c r="I7" s="83">
        <v>7914324</v>
      </c>
      <c r="J7" s="104">
        <f t="shared" si="2"/>
        <v>99.137672840283273</v>
      </c>
      <c r="L7" s="61"/>
      <c r="M7" s="59"/>
      <c r="O7" s="60"/>
    </row>
    <row r="8" spans="1:15" customFormat="1" ht="14.25" customHeight="1" x14ac:dyDescent="0.25">
      <c r="A8" s="102" t="s">
        <v>81</v>
      </c>
      <c r="B8" s="103">
        <v>57628.37746366713</v>
      </c>
      <c r="C8" s="143">
        <v>71445</v>
      </c>
      <c r="D8" s="104">
        <f t="shared" si="3"/>
        <v>123.97538008951202</v>
      </c>
      <c r="E8" s="83">
        <v>1857</v>
      </c>
      <c r="F8" s="104">
        <f t="shared" si="4"/>
        <v>2.5992021834977956</v>
      </c>
      <c r="G8" s="83">
        <v>1857</v>
      </c>
      <c r="H8" s="104">
        <f t="shared" si="1"/>
        <v>100</v>
      </c>
      <c r="I8" s="83">
        <v>1857</v>
      </c>
      <c r="J8" s="104">
        <f t="shared" si="2"/>
        <v>100</v>
      </c>
      <c r="L8" s="61"/>
      <c r="M8" s="59"/>
      <c r="O8" s="60"/>
    </row>
    <row r="9" spans="1:15" s="48" customFormat="1" ht="14.25" customHeight="1" x14ac:dyDescent="0.25">
      <c r="A9" s="102" t="s">
        <v>82</v>
      </c>
      <c r="B9" s="103">
        <v>18510.493065233259</v>
      </c>
      <c r="C9" s="143">
        <v>28498</v>
      </c>
      <c r="D9" s="104">
        <f t="shared" si="3"/>
        <v>153.95592056661883</v>
      </c>
      <c r="E9" s="83">
        <v>26849</v>
      </c>
      <c r="F9" s="104">
        <f t="shared" si="4"/>
        <v>94.213629026598355</v>
      </c>
      <c r="G9" s="83">
        <v>21700</v>
      </c>
      <c r="H9" s="104">
        <f t="shared" si="1"/>
        <v>80.822376997281083</v>
      </c>
      <c r="I9" s="83">
        <v>22824</v>
      </c>
      <c r="J9" s="104">
        <f t="shared" si="2"/>
        <v>105.17972350230416</v>
      </c>
      <c r="L9" s="61"/>
      <c r="M9" s="59"/>
      <c r="O9" s="60"/>
    </row>
    <row r="10" spans="1:15" customFormat="1" ht="14.25" customHeight="1" x14ac:dyDescent="0.25">
      <c r="A10" s="98" t="s">
        <v>83</v>
      </c>
      <c r="B10" s="99">
        <v>87781.839538124623</v>
      </c>
      <c r="C10" s="99">
        <f>SUM(C11:C12)</f>
        <v>150955</v>
      </c>
      <c r="D10" s="105">
        <f t="shared" si="3"/>
        <v>171.9660932081955</v>
      </c>
      <c r="E10" s="99">
        <f>SUM(E11:E12)</f>
        <v>150955</v>
      </c>
      <c r="F10" s="105">
        <f t="shared" si="4"/>
        <v>100</v>
      </c>
      <c r="G10" s="99">
        <f t="shared" ref="G10:I10" si="5">SUM(G11:G12)</f>
        <v>150955</v>
      </c>
      <c r="H10" s="105">
        <f t="shared" si="1"/>
        <v>100</v>
      </c>
      <c r="I10" s="99">
        <f t="shared" si="5"/>
        <v>150955</v>
      </c>
      <c r="J10" s="105">
        <f t="shared" si="2"/>
        <v>100</v>
      </c>
      <c r="L10" s="58"/>
      <c r="M10" s="59"/>
      <c r="O10" s="60"/>
    </row>
    <row r="11" spans="1:15" customFormat="1" ht="14.25" customHeight="1" x14ac:dyDescent="0.25">
      <c r="A11" s="102" t="s">
        <v>84</v>
      </c>
      <c r="B11" s="103">
        <v>4168.5234587563873</v>
      </c>
      <c r="C11" s="143">
        <v>0</v>
      </c>
      <c r="D11" s="92">
        <f t="shared" si="3"/>
        <v>0</v>
      </c>
      <c r="E11" s="71">
        <v>0</v>
      </c>
      <c r="F11" s="92" t="str">
        <f t="shared" si="4"/>
        <v>-</v>
      </c>
      <c r="G11" s="71">
        <v>0</v>
      </c>
      <c r="H11" s="92" t="str">
        <f t="shared" si="1"/>
        <v>-</v>
      </c>
      <c r="I11" s="71">
        <v>0</v>
      </c>
      <c r="J11" s="92" t="str">
        <f t="shared" si="2"/>
        <v>-</v>
      </c>
      <c r="L11" s="61"/>
      <c r="M11" s="59"/>
      <c r="O11" s="60"/>
    </row>
    <row r="12" spans="1:15" ht="14.25" customHeight="1" x14ac:dyDescent="0.25">
      <c r="A12" s="102" t="s">
        <v>85</v>
      </c>
      <c r="B12" s="103">
        <v>83613.316079368233</v>
      </c>
      <c r="C12" s="143">
        <v>150955</v>
      </c>
      <c r="D12" s="92">
        <f t="shared" si="3"/>
        <v>180.53942491254509</v>
      </c>
      <c r="E12" s="83">
        <v>150955</v>
      </c>
      <c r="F12" s="92">
        <f t="shared" si="4"/>
        <v>100</v>
      </c>
      <c r="G12" s="83">
        <v>150955</v>
      </c>
      <c r="H12" s="92">
        <f t="shared" si="1"/>
        <v>100</v>
      </c>
      <c r="I12" s="83">
        <v>150955</v>
      </c>
      <c r="J12" s="92">
        <f t="shared" si="2"/>
        <v>100</v>
      </c>
      <c r="L12" s="61"/>
      <c r="M12" s="59"/>
      <c r="O12" s="60"/>
    </row>
    <row r="13" spans="1:15" s="62" customFormat="1" ht="14.25" customHeight="1" x14ac:dyDescent="0.25">
      <c r="A13" s="98" t="s">
        <v>86</v>
      </c>
      <c r="B13" s="99">
        <v>276998.93290862034</v>
      </c>
      <c r="C13" s="99">
        <f>SUM(C14:C16)</f>
        <v>619729</v>
      </c>
      <c r="D13" s="105">
        <f t="shared" si="3"/>
        <v>223.7297427439706</v>
      </c>
      <c r="E13" s="99">
        <f>SUM(E14:E16)</f>
        <v>980596</v>
      </c>
      <c r="F13" s="105">
        <f t="shared" si="4"/>
        <v>158.22980689946735</v>
      </c>
      <c r="G13" s="99">
        <f t="shared" ref="G13:I13" si="6">SUM(G14:G16)</f>
        <v>530596</v>
      </c>
      <c r="H13" s="105">
        <f t="shared" si="1"/>
        <v>54.109541544122145</v>
      </c>
      <c r="I13" s="99">
        <f t="shared" si="6"/>
        <v>544669</v>
      </c>
      <c r="J13" s="105">
        <f t="shared" si="2"/>
        <v>102.65230043196706</v>
      </c>
      <c r="L13" s="58"/>
      <c r="M13" s="59"/>
      <c r="O13" s="60"/>
    </row>
    <row r="14" spans="1:15" ht="14.25" customHeight="1" x14ac:dyDescent="0.25">
      <c r="A14" s="102" t="s">
        <v>87</v>
      </c>
      <c r="B14" s="103">
        <v>202702.5681863428</v>
      </c>
      <c r="C14" s="143">
        <v>218398</v>
      </c>
      <c r="D14" s="92">
        <f t="shared" si="3"/>
        <v>107.74308483315738</v>
      </c>
      <c r="E14" s="83">
        <v>472000</v>
      </c>
      <c r="F14" s="92">
        <f t="shared" si="4"/>
        <v>216.11919523072552</v>
      </c>
      <c r="G14" s="83">
        <v>432000</v>
      </c>
      <c r="H14" s="92">
        <f t="shared" si="1"/>
        <v>91.525423728813564</v>
      </c>
      <c r="I14" s="83">
        <v>442000</v>
      </c>
      <c r="J14" s="92">
        <f t="shared" si="2"/>
        <v>102.31481481481481</v>
      </c>
      <c r="L14" s="61"/>
      <c r="M14" s="59"/>
      <c r="O14" s="60"/>
    </row>
    <row r="15" spans="1:15" ht="14.25" customHeight="1" x14ac:dyDescent="0.25">
      <c r="A15" s="102" t="s">
        <v>88</v>
      </c>
      <c r="B15" s="103">
        <v>22446.216736346138</v>
      </c>
      <c r="C15" s="143">
        <v>69335</v>
      </c>
      <c r="D15" s="92">
        <f t="shared" si="3"/>
        <v>308.89392548602183</v>
      </c>
      <c r="E15" s="71">
        <v>0</v>
      </c>
      <c r="F15" s="92">
        <f t="shared" si="4"/>
        <v>0</v>
      </c>
      <c r="G15" s="71">
        <v>0</v>
      </c>
      <c r="H15" s="92" t="str">
        <f t="shared" si="1"/>
        <v>-</v>
      </c>
      <c r="I15" s="71">
        <v>0</v>
      </c>
      <c r="J15" s="92" t="str">
        <f t="shared" si="2"/>
        <v>-</v>
      </c>
      <c r="L15" s="61"/>
      <c r="M15" s="59"/>
      <c r="O15" s="60"/>
    </row>
    <row r="16" spans="1:15" ht="14.25" customHeight="1" x14ac:dyDescent="0.25">
      <c r="A16" s="102" t="s">
        <v>89</v>
      </c>
      <c r="B16" s="103">
        <v>51850.147985931377</v>
      </c>
      <c r="C16" s="143">
        <v>331996</v>
      </c>
      <c r="D16" s="92">
        <f t="shared" si="3"/>
        <v>640.29904040019574</v>
      </c>
      <c r="E16" s="83">
        <v>508596</v>
      </c>
      <c r="F16" s="92">
        <f t="shared" si="4"/>
        <v>153.19341196881891</v>
      </c>
      <c r="G16" s="83">
        <v>98596</v>
      </c>
      <c r="H16" s="92">
        <f t="shared" si="1"/>
        <v>19.385917309613131</v>
      </c>
      <c r="I16" s="83">
        <v>102669</v>
      </c>
      <c r="J16" s="92">
        <f t="shared" si="2"/>
        <v>104.13099922917766</v>
      </c>
      <c r="L16" s="61"/>
      <c r="M16" s="59"/>
      <c r="O16" s="60"/>
    </row>
    <row r="17" spans="1:15" ht="14.25" customHeight="1" x14ac:dyDescent="0.25">
      <c r="A17" s="98" t="s">
        <v>90</v>
      </c>
      <c r="B17" s="99">
        <v>4758591.6384630697</v>
      </c>
      <c r="C17" s="99">
        <f>SUM(C18:C23)</f>
        <v>4223265</v>
      </c>
      <c r="D17" s="105">
        <f t="shared" si="3"/>
        <v>88.750313556303198</v>
      </c>
      <c r="E17" s="99">
        <f>SUM(E18:E23)</f>
        <v>3784273</v>
      </c>
      <c r="F17" s="105">
        <f t="shared" si="4"/>
        <v>89.605388248191858</v>
      </c>
      <c r="G17" s="99">
        <f>SUM(G18:G23)</f>
        <v>3223154</v>
      </c>
      <c r="H17" s="105">
        <f t="shared" si="1"/>
        <v>85.17234353864005</v>
      </c>
      <c r="I17" s="99">
        <f>SUM(I18:I23)</f>
        <v>3543920</v>
      </c>
      <c r="J17" s="105">
        <f t="shared" si="2"/>
        <v>109.95192907319972</v>
      </c>
      <c r="L17" s="58"/>
      <c r="M17" s="59"/>
      <c r="O17" s="60"/>
    </row>
    <row r="18" spans="1:15" s="62" customFormat="1" ht="14.25" customHeight="1" x14ac:dyDescent="0.25">
      <c r="A18" s="102" t="s">
        <v>91</v>
      </c>
      <c r="B18" s="103">
        <v>3118382.8707943456</v>
      </c>
      <c r="C18" s="143">
        <v>1432358</v>
      </c>
      <c r="D18" s="92">
        <f t="shared" si="3"/>
        <v>45.932717672834556</v>
      </c>
      <c r="E18" s="83">
        <v>1251438</v>
      </c>
      <c r="F18" s="92">
        <f t="shared" si="4"/>
        <v>87.369079517830045</v>
      </c>
      <c r="G18" s="83">
        <v>1179799</v>
      </c>
      <c r="H18" s="92">
        <f t="shared" si="1"/>
        <v>94.275465504483648</v>
      </c>
      <c r="I18" s="83">
        <v>1283227</v>
      </c>
      <c r="J18" s="92">
        <f t="shared" si="2"/>
        <v>108.76657803575016</v>
      </c>
      <c r="L18" s="61"/>
      <c r="M18" s="59"/>
      <c r="O18" s="60"/>
    </row>
    <row r="19" spans="1:15" ht="14.25" customHeight="1" x14ac:dyDescent="0.25">
      <c r="A19" s="102" t="s">
        <v>125</v>
      </c>
      <c r="B19" s="103">
        <v>9457.2367111288077</v>
      </c>
      <c r="C19" s="143">
        <v>338057</v>
      </c>
      <c r="D19" s="72">
        <f t="shared" si="3"/>
        <v>3574.5853712447661</v>
      </c>
      <c r="E19" s="83">
        <v>29465</v>
      </c>
      <c r="F19" s="92">
        <f t="shared" si="4"/>
        <v>8.7159857657140662</v>
      </c>
      <c r="G19" s="83">
        <v>0</v>
      </c>
      <c r="H19" s="92">
        <f t="shared" si="1"/>
        <v>0</v>
      </c>
      <c r="I19" s="83">
        <v>0</v>
      </c>
      <c r="J19" s="92" t="str">
        <f t="shared" si="2"/>
        <v>-</v>
      </c>
      <c r="L19" s="61"/>
      <c r="M19" s="59"/>
      <c r="O19" s="60"/>
    </row>
    <row r="20" spans="1:15" ht="14.25" customHeight="1" x14ac:dyDescent="0.25">
      <c r="A20" s="102" t="s">
        <v>92</v>
      </c>
      <c r="B20" s="103">
        <v>288056.76819961512</v>
      </c>
      <c r="C20" s="143">
        <v>389522</v>
      </c>
      <c r="D20" s="92">
        <f t="shared" si="3"/>
        <v>135.22404018990881</v>
      </c>
      <c r="E20" s="83">
        <v>435356</v>
      </c>
      <c r="F20" s="92">
        <f t="shared" si="4"/>
        <v>111.76672947869439</v>
      </c>
      <c r="G20" s="83">
        <v>437573</v>
      </c>
      <c r="H20" s="92">
        <f t="shared" si="1"/>
        <v>100.50923841637649</v>
      </c>
      <c r="I20" s="83">
        <v>467257</v>
      </c>
      <c r="J20" s="92">
        <f t="shared" si="2"/>
        <v>106.78378236317141</v>
      </c>
      <c r="L20" s="61"/>
      <c r="M20" s="59"/>
      <c r="O20" s="60"/>
    </row>
    <row r="21" spans="1:15" ht="14.25" customHeight="1" x14ac:dyDescent="0.25">
      <c r="A21" s="102" t="s">
        <v>93</v>
      </c>
      <c r="B21" s="103">
        <v>11375.133054615435</v>
      </c>
      <c r="C21" s="143">
        <v>33181</v>
      </c>
      <c r="D21" s="92">
        <f t="shared" si="3"/>
        <v>291.69768688144603</v>
      </c>
      <c r="E21" s="83">
        <v>33181</v>
      </c>
      <c r="F21" s="92">
        <f t="shared" si="4"/>
        <v>100</v>
      </c>
      <c r="G21" s="83">
        <v>33181</v>
      </c>
      <c r="H21" s="92">
        <f t="shared" si="1"/>
        <v>100</v>
      </c>
      <c r="I21" s="83">
        <v>33181</v>
      </c>
      <c r="J21" s="92">
        <f t="shared" si="2"/>
        <v>100</v>
      </c>
      <c r="L21" s="61"/>
      <c r="M21" s="59"/>
      <c r="O21" s="60"/>
    </row>
    <row r="22" spans="1:15" ht="14.25" customHeight="1" x14ac:dyDescent="0.25">
      <c r="A22" s="102" t="s">
        <v>94</v>
      </c>
      <c r="B22" s="103">
        <v>1331319.6297033643</v>
      </c>
      <c r="C22" s="143">
        <v>2013157</v>
      </c>
      <c r="D22" s="92">
        <f t="shared" si="3"/>
        <v>151.21515187517801</v>
      </c>
      <c r="E22" s="83">
        <v>1986763</v>
      </c>
      <c r="F22" s="92">
        <f t="shared" si="4"/>
        <v>98.68892490749603</v>
      </c>
      <c r="G22" s="83">
        <v>1537036</v>
      </c>
      <c r="H22" s="92">
        <f t="shared" si="1"/>
        <v>77.363832525570487</v>
      </c>
      <c r="I22" s="83">
        <v>1757095</v>
      </c>
      <c r="J22" s="92">
        <f t="shared" si="2"/>
        <v>114.31710122599601</v>
      </c>
      <c r="L22" s="61"/>
      <c r="M22" s="59"/>
      <c r="O22" s="60"/>
    </row>
    <row r="23" spans="1:15" ht="14.25" customHeight="1" x14ac:dyDescent="0.25">
      <c r="A23" s="102" t="s">
        <v>149</v>
      </c>
      <c r="B23" s="103">
        <v>0</v>
      </c>
      <c r="C23" s="143">
        <v>16990</v>
      </c>
      <c r="D23" s="92" t="str">
        <f t="shared" si="3"/>
        <v>-</v>
      </c>
      <c r="E23" s="83">
        <v>48070</v>
      </c>
      <c r="F23" s="92">
        <f t="shared" si="4"/>
        <v>282.93113596233076</v>
      </c>
      <c r="G23" s="83">
        <v>35565</v>
      </c>
      <c r="H23" s="92">
        <f t="shared" si="1"/>
        <v>73.985853962970666</v>
      </c>
      <c r="I23" s="83">
        <v>3160</v>
      </c>
      <c r="J23" s="92">
        <f t="shared" si="2"/>
        <v>8.8851398847181216</v>
      </c>
      <c r="L23" s="61"/>
      <c r="M23" s="59"/>
      <c r="O23" s="60"/>
    </row>
    <row r="24" spans="1:15" s="62" customFormat="1" ht="14.25" customHeight="1" x14ac:dyDescent="0.25">
      <c r="A24" s="98" t="s">
        <v>95</v>
      </c>
      <c r="B24" s="99">
        <v>569211.3915986463</v>
      </c>
      <c r="C24" s="99">
        <f>SUM(C25:C28)</f>
        <v>684705</v>
      </c>
      <c r="D24" s="105">
        <f t="shared" si="3"/>
        <v>120.29010840366119</v>
      </c>
      <c r="E24" s="99">
        <f>SUM(E25:E28)</f>
        <v>839325</v>
      </c>
      <c r="F24" s="105">
        <f t="shared" si="4"/>
        <v>122.58198786338643</v>
      </c>
      <c r="G24" s="99">
        <f t="shared" ref="G24:I24" si="7">SUM(G25:G28)</f>
        <v>738075</v>
      </c>
      <c r="H24" s="105">
        <f t="shared" si="1"/>
        <v>87.936734876239825</v>
      </c>
      <c r="I24" s="99">
        <f t="shared" si="7"/>
        <v>840466</v>
      </c>
      <c r="J24" s="105">
        <f t="shared" si="2"/>
        <v>113.87270941300002</v>
      </c>
      <c r="L24" s="58"/>
      <c r="M24" s="59"/>
      <c r="O24" s="60"/>
    </row>
    <row r="25" spans="1:15" ht="14.25" customHeight="1" x14ac:dyDescent="0.25">
      <c r="A25" s="102" t="s">
        <v>96</v>
      </c>
      <c r="B25" s="103">
        <v>53862.151436724402</v>
      </c>
      <c r="C25" s="143">
        <v>141350</v>
      </c>
      <c r="D25" s="92">
        <f t="shared" si="3"/>
        <v>262.42917564489352</v>
      </c>
      <c r="E25" s="83">
        <v>255533</v>
      </c>
      <c r="F25" s="92">
        <f t="shared" si="4"/>
        <v>180.78033250795897</v>
      </c>
      <c r="G25" s="83">
        <v>255172</v>
      </c>
      <c r="H25" s="92">
        <f t="shared" si="1"/>
        <v>99.858726661527086</v>
      </c>
      <c r="I25" s="83">
        <v>355172</v>
      </c>
      <c r="J25" s="92">
        <f t="shared" si="2"/>
        <v>139.18925273932877</v>
      </c>
      <c r="L25" s="61"/>
      <c r="M25" s="59"/>
      <c r="O25" s="60"/>
    </row>
    <row r="26" spans="1:15" s="62" customFormat="1" ht="14.25" customHeight="1" x14ac:dyDescent="0.25">
      <c r="A26" s="102" t="s">
        <v>97</v>
      </c>
      <c r="B26" s="103">
        <v>46771.517685314218</v>
      </c>
      <c r="C26" s="143">
        <v>111375</v>
      </c>
      <c r="D26" s="92">
        <f t="shared" si="3"/>
        <v>238.1256916855846</v>
      </c>
      <c r="E26" s="83">
        <v>130000</v>
      </c>
      <c r="F26" s="92">
        <f t="shared" si="4"/>
        <v>116.72278338945006</v>
      </c>
      <c r="G26" s="83">
        <v>115000</v>
      </c>
      <c r="H26" s="92">
        <f t="shared" si="1"/>
        <v>88.461538461538453</v>
      </c>
      <c r="I26" s="83">
        <v>115000</v>
      </c>
      <c r="J26" s="92">
        <f t="shared" si="2"/>
        <v>100</v>
      </c>
      <c r="L26" s="61"/>
      <c r="M26" s="59"/>
      <c r="O26" s="60"/>
    </row>
    <row r="27" spans="1:15" ht="14.25" customHeight="1" x14ac:dyDescent="0.25">
      <c r="A27" s="102" t="s">
        <v>98</v>
      </c>
      <c r="B27" s="103">
        <v>111333.43818435198</v>
      </c>
      <c r="C27" s="143">
        <v>160225</v>
      </c>
      <c r="D27" s="92">
        <f t="shared" si="3"/>
        <v>143.91453512348258</v>
      </c>
      <c r="E27" s="83">
        <v>175003</v>
      </c>
      <c r="F27" s="92">
        <f t="shared" si="4"/>
        <v>109.22327976283353</v>
      </c>
      <c r="G27" s="83">
        <v>87453</v>
      </c>
      <c r="H27" s="92">
        <f t="shared" si="1"/>
        <v>49.972286189379609</v>
      </c>
      <c r="I27" s="83">
        <v>84290</v>
      </c>
      <c r="J27" s="92">
        <f t="shared" si="2"/>
        <v>96.383200118921025</v>
      </c>
      <c r="L27" s="61"/>
      <c r="M27" s="59"/>
      <c r="O27" s="60"/>
    </row>
    <row r="28" spans="1:15" ht="14.25" customHeight="1" x14ac:dyDescent="0.25">
      <c r="A28" s="102" t="s">
        <v>99</v>
      </c>
      <c r="B28" s="103">
        <v>357244.28429225559</v>
      </c>
      <c r="C28" s="143">
        <v>271755</v>
      </c>
      <c r="D28" s="92">
        <f t="shared" si="3"/>
        <v>76.069796480685397</v>
      </c>
      <c r="E28" s="83">
        <v>278789</v>
      </c>
      <c r="F28" s="92">
        <f t="shared" si="4"/>
        <v>102.58836083972696</v>
      </c>
      <c r="G28" s="83">
        <v>280450</v>
      </c>
      <c r="H28" s="92">
        <f t="shared" si="1"/>
        <v>100.59579108214456</v>
      </c>
      <c r="I28" s="83">
        <v>286004</v>
      </c>
      <c r="J28" s="92">
        <f t="shared" si="2"/>
        <v>101.98038866108041</v>
      </c>
      <c r="L28" s="61"/>
      <c r="M28" s="59"/>
      <c r="O28" s="60"/>
    </row>
    <row r="29" spans="1:15" ht="14.25" customHeight="1" x14ac:dyDescent="0.25">
      <c r="A29" s="98" t="s">
        <v>100</v>
      </c>
      <c r="B29" s="99">
        <v>603301.68557966675</v>
      </c>
      <c r="C29" s="99">
        <f>C30</f>
        <v>1086649</v>
      </c>
      <c r="D29" s="105">
        <f t="shared" si="3"/>
        <v>180.11701707014484</v>
      </c>
      <c r="E29" s="99">
        <f>E30</f>
        <v>226054</v>
      </c>
      <c r="F29" s="105">
        <f t="shared" si="4"/>
        <v>20.802853543324478</v>
      </c>
      <c r="G29" s="99">
        <f t="shared" ref="G29:I29" si="8">G30</f>
        <v>201204</v>
      </c>
      <c r="H29" s="105">
        <f t="shared" si="1"/>
        <v>89.007051412494363</v>
      </c>
      <c r="I29" s="99">
        <f t="shared" si="8"/>
        <v>211204</v>
      </c>
      <c r="J29" s="105">
        <f t="shared" si="2"/>
        <v>104.9700801176915</v>
      </c>
      <c r="L29" s="58"/>
      <c r="M29" s="59"/>
      <c r="O29" s="60"/>
    </row>
    <row r="30" spans="1:15" ht="14.25" customHeight="1" x14ac:dyDescent="0.25">
      <c r="A30" s="102" t="s">
        <v>101</v>
      </c>
      <c r="B30" s="103">
        <v>603301.68557966675</v>
      </c>
      <c r="C30" s="143">
        <v>1086649</v>
      </c>
      <c r="D30" s="92">
        <f t="shared" si="3"/>
        <v>180.11701707014484</v>
      </c>
      <c r="E30" s="83">
        <v>226054</v>
      </c>
      <c r="F30" s="92">
        <f t="shared" si="4"/>
        <v>20.802853543324478</v>
      </c>
      <c r="G30" s="83">
        <v>201204</v>
      </c>
      <c r="H30" s="92">
        <f t="shared" si="1"/>
        <v>89.007051412494363</v>
      </c>
      <c r="I30" s="83">
        <v>211204</v>
      </c>
      <c r="J30" s="92">
        <f t="shared" si="2"/>
        <v>104.9700801176915</v>
      </c>
      <c r="L30" s="61"/>
      <c r="M30" s="59"/>
      <c r="O30" s="60"/>
    </row>
    <row r="31" spans="1:15" ht="14.25" customHeight="1" x14ac:dyDescent="0.25">
      <c r="A31" s="98" t="s">
        <v>102</v>
      </c>
      <c r="B31" s="99">
        <v>125393866.26186208</v>
      </c>
      <c r="C31" s="99">
        <f>SUM(C32:C37)</f>
        <v>130586270</v>
      </c>
      <c r="D31" s="105">
        <f t="shared" si="3"/>
        <v>104.14087538165107</v>
      </c>
      <c r="E31" s="99">
        <f>SUM(E32:E37)</f>
        <v>46446929</v>
      </c>
      <c r="F31" s="105">
        <f t="shared" si="4"/>
        <v>35.568003435583236</v>
      </c>
      <c r="G31" s="99">
        <f t="shared" ref="G31:I31" si="9">SUM(G32:G37)</f>
        <v>50832571</v>
      </c>
      <c r="H31" s="105">
        <f t="shared" si="1"/>
        <v>109.442264740474</v>
      </c>
      <c r="I31" s="99">
        <f t="shared" si="9"/>
        <v>45762463</v>
      </c>
      <c r="J31" s="105">
        <f t="shared" si="2"/>
        <v>90.02586746989445</v>
      </c>
      <c r="L31" s="58"/>
      <c r="M31" s="59"/>
      <c r="O31" s="60"/>
    </row>
    <row r="32" spans="1:15" ht="14.25" customHeight="1" x14ac:dyDescent="0.25">
      <c r="A32" s="102" t="s">
        <v>103</v>
      </c>
      <c r="B32" s="103">
        <v>0</v>
      </c>
      <c r="C32" s="103">
        <v>0</v>
      </c>
      <c r="D32" s="92" t="str">
        <f t="shared" si="3"/>
        <v>-</v>
      </c>
      <c r="E32" s="71">
        <v>0</v>
      </c>
      <c r="F32" s="92" t="str">
        <f t="shared" si="4"/>
        <v>-</v>
      </c>
      <c r="G32" s="71">
        <v>0</v>
      </c>
      <c r="H32" s="92" t="str">
        <f t="shared" si="1"/>
        <v>-</v>
      </c>
      <c r="I32" s="71">
        <v>0</v>
      </c>
      <c r="J32" s="92" t="str">
        <f t="shared" si="2"/>
        <v>-</v>
      </c>
      <c r="O32" s="60"/>
    </row>
    <row r="33" spans="1:15" s="62" customFormat="1" ht="14.25" customHeight="1" x14ac:dyDescent="0.25">
      <c r="A33" s="102" t="s">
        <v>104</v>
      </c>
      <c r="B33" s="103">
        <v>120358100.60654323</v>
      </c>
      <c r="C33" s="143">
        <v>116275920</v>
      </c>
      <c r="D33" s="92">
        <f t="shared" si="3"/>
        <v>96.608304230482929</v>
      </c>
      <c r="E33" s="83">
        <v>39335011</v>
      </c>
      <c r="F33" s="92">
        <f t="shared" si="4"/>
        <v>33.829025820651431</v>
      </c>
      <c r="G33" s="83">
        <v>39360520</v>
      </c>
      <c r="H33" s="92">
        <f t="shared" si="1"/>
        <v>100.06485062378654</v>
      </c>
      <c r="I33" s="83">
        <v>40661711</v>
      </c>
      <c r="J33" s="92">
        <f t="shared" si="2"/>
        <v>103.30582776853558</v>
      </c>
      <c r="L33" s="61"/>
      <c r="M33" s="59"/>
      <c r="O33" s="60"/>
    </row>
    <row r="34" spans="1:15" ht="14.25" customHeight="1" x14ac:dyDescent="0.25">
      <c r="A34" s="102" t="s">
        <v>105</v>
      </c>
      <c r="B34" s="103">
        <v>60715.657309708673</v>
      </c>
      <c r="C34" s="143">
        <v>1120599</v>
      </c>
      <c r="D34" s="72">
        <f t="shared" si="3"/>
        <v>1845.6507755221348</v>
      </c>
      <c r="E34" s="83">
        <v>132723</v>
      </c>
      <c r="F34" s="92">
        <f t="shared" si="4"/>
        <v>11.843933467725744</v>
      </c>
      <c r="G34" s="83">
        <v>0</v>
      </c>
      <c r="H34" s="92">
        <f t="shared" si="1"/>
        <v>0</v>
      </c>
      <c r="I34" s="83">
        <v>0</v>
      </c>
      <c r="J34" s="92" t="str">
        <f t="shared" si="2"/>
        <v>-</v>
      </c>
      <c r="L34" s="61"/>
      <c r="M34" s="59"/>
      <c r="O34" s="60"/>
    </row>
    <row r="35" spans="1:15" ht="14.25" customHeight="1" x14ac:dyDescent="0.25">
      <c r="A35" s="102" t="s">
        <v>106</v>
      </c>
      <c r="B35" s="103">
        <v>162986.00039816843</v>
      </c>
      <c r="C35" s="143">
        <v>4082495</v>
      </c>
      <c r="D35" s="92">
        <f t="shared" si="3"/>
        <v>2504.8132907284207</v>
      </c>
      <c r="E35" s="83">
        <v>3867112</v>
      </c>
      <c r="F35" s="92">
        <f t="shared" si="4"/>
        <v>94.724231138066301</v>
      </c>
      <c r="G35" s="83">
        <v>8762312</v>
      </c>
      <c r="H35" s="92">
        <f t="shared" si="1"/>
        <v>226.58542085152953</v>
      </c>
      <c r="I35" s="83">
        <v>2262312</v>
      </c>
      <c r="J35" s="92">
        <f t="shared" si="2"/>
        <v>25.818665210734338</v>
      </c>
      <c r="L35" s="61"/>
      <c r="M35" s="59"/>
      <c r="O35" s="60"/>
    </row>
    <row r="36" spans="1:15" s="62" customFormat="1" ht="14.25" customHeight="1" x14ac:dyDescent="0.25">
      <c r="A36" s="102" t="s">
        <v>107</v>
      </c>
      <c r="B36" s="103">
        <v>55039.953547017052</v>
      </c>
      <c r="C36" s="143">
        <v>56418</v>
      </c>
      <c r="D36" s="92">
        <f t="shared" si="3"/>
        <v>102.50372023262298</v>
      </c>
      <c r="E36" s="83">
        <v>81747</v>
      </c>
      <c r="F36" s="92">
        <f t="shared" si="4"/>
        <v>144.89524619802191</v>
      </c>
      <c r="G36" s="83">
        <v>81747</v>
      </c>
      <c r="H36" s="92">
        <f t="shared" si="1"/>
        <v>100</v>
      </c>
      <c r="I36" s="83">
        <v>81747</v>
      </c>
      <c r="J36" s="92">
        <f t="shared" si="2"/>
        <v>100</v>
      </c>
      <c r="L36" s="61"/>
      <c r="M36" s="59"/>
      <c r="O36" s="60"/>
    </row>
    <row r="37" spans="1:15" ht="14.25" customHeight="1" x14ac:dyDescent="0.25">
      <c r="A37" s="102" t="s">
        <v>108</v>
      </c>
      <c r="B37" s="103">
        <v>4757024.0440639714</v>
      </c>
      <c r="C37" s="143">
        <v>9050838</v>
      </c>
      <c r="D37" s="92">
        <f t="shared" si="3"/>
        <v>190.26260780191015</v>
      </c>
      <c r="E37" s="83">
        <v>3030336</v>
      </c>
      <c r="F37" s="92">
        <f t="shared" si="4"/>
        <v>33.481275435490062</v>
      </c>
      <c r="G37" s="83">
        <v>2627992</v>
      </c>
      <c r="H37" s="92">
        <f t="shared" si="1"/>
        <v>86.722792456018084</v>
      </c>
      <c r="I37" s="83">
        <v>2756693</v>
      </c>
      <c r="J37" s="92">
        <f t="shared" si="2"/>
        <v>104.89731323383025</v>
      </c>
      <c r="L37" s="61"/>
      <c r="M37" s="59"/>
      <c r="O37" s="60"/>
    </row>
    <row r="38" spans="1:15" ht="14.25" customHeight="1" x14ac:dyDescent="0.25">
      <c r="A38" s="98" t="s">
        <v>109</v>
      </c>
      <c r="B38" s="99">
        <v>363063.24241820956</v>
      </c>
      <c r="C38" s="99">
        <f>SUM(C39:C41)</f>
        <v>1284572</v>
      </c>
      <c r="D38" s="105">
        <f t="shared" si="3"/>
        <v>353.8149418387863</v>
      </c>
      <c r="E38" s="99">
        <f>SUM(E39:E41)</f>
        <v>1423043</v>
      </c>
      <c r="F38" s="105">
        <f t="shared" si="4"/>
        <v>110.77954369237379</v>
      </c>
      <c r="G38" s="99">
        <f>SUM(G39:G41)</f>
        <v>658200</v>
      </c>
      <c r="H38" s="105">
        <f t="shared" si="1"/>
        <v>46.252994463273424</v>
      </c>
      <c r="I38" s="99">
        <f>SUM(I39:I41)</f>
        <v>763200</v>
      </c>
      <c r="J38" s="105">
        <f t="shared" si="2"/>
        <v>115.95259799453055</v>
      </c>
      <c r="L38" s="58"/>
      <c r="M38" s="59"/>
      <c r="O38" s="60"/>
    </row>
    <row r="39" spans="1:15" ht="14.25" customHeight="1" x14ac:dyDescent="0.25">
      <c r="A39" s="102" t="s">
        <v>110</v>
      </c>
      <c r="B39" s="103">
        <v>243878.16046187535</v>
      </c>
      <c r="C39" s="143">
        <v>300000</v>
      </c>
      <c r="D39" s="92">
        <f t="shared" si="3"/>
        <v>123.01224489795919</v>
      </c>
      <c r="E39" s="83">
        <v>350000</v>
      </c>
      <c r="F39" s="92">
        <f t="shared" si="4"/>
        <v>116.66666666666667</v>
      </c>
      <c r="G39" s="83">
        <v>350000</v>
      </c>
      <c r="H39" s="92">
        <f t="shared" si="1"/>
        <v>100</v>
      </c>
      <c r="I39" s="83">
        <v>350000</v>
      </c>
      <c r="J39" s="92">
        <f t="shared" si="2"/>
        <v>100</v>
      </c>
      <c r="L39" s="61"/>
      <c r="M39" s="59"/>
      <c r="O39" s="60"/>
    </row>
    <row r="40" spans="1:15" ht="14.25" customHeight="1" x14ac:dyDescent="0.25">
      <c r="A40" s="102" t="s">
        <v>111</v>
      </c>
      <c r="B40" s="103">
        <v>119185.08195633419</v>
      </c>
      <c r="C40" s="143">
        <v>204572</v>
      </c>
      <c r="D40" s="92">
        <f t="shared" si="3"/>
        <v>171.64228663697105</v>
      </c>
      <c r="E40" s="83">
        <v>213272</v>
      </c>
      <c r="F40" s="92">
        <f t="shared" si="4"/>
        <v>104.25278141681169</v>
      </c>
      <c r="G40" s="83">
        <v>213200</v>
      </c>
      <c r="H40" s="92">
        <f t="shared" si="1"/>
        <v>99.966240294084557</v>
      </c>
      <c r="I40" s="83">
        <v>213200</v>
      </c>
      <c r="J40" s="92">
        <f t="shared" si="2"/>
        <v>100</v>
      </c>
      <c r="L40" s="61"/>
      <c r="M40" s="59"/>
      <c r="O40" s="60"/>
    </row>
    <row r="41" spans="1:15" ht="14.25" customHeight="1" x14ac:dyDescent="0.25">
      <c r="A41" s="106" t="s">
        <v>133</v>
      </c>
      <c r="B41" s="103">
        <v>0</v>
      </c>
      <c r="C41" s="143">
        <v>780000</v>
      </c>
      <c r="D41" s="92" t="str">
        <f t="shared" si="3"/>
        <v>-</v>
      </c>
      <c r="E41" s="83">
        <v>859771</v>
      </c>
      <c r="F41" s="92">
        <f t="shared" si="4"/>
        <v>110.22705128205128</v>
      </c>
      <c r="G41" s="83">
        <v>95000</v>
      </c>
      <c r="H41" s="92">
        <f t="shared" si="1"/>
        <v>11.049453866203908</v>
      </c>
      <c r="I41" s="83">
        <v>200000</v>
      </c>
      <c r="J41" s="92">
        <f t="shared" si="2"/>
        <v>210.52631578947367</v>
      </c>
      <c r="L41" s="61"/>
      <c r="M41" s="59"/>
      <c r="O41" s="60"/>
    </row>
    <row r="42" spans="1:15" ht="14.25" customHeight="1" x14ac:dyDescent="0.25">
      <c r="A42" s="98" t="s">
        <v>112</v>
      </c>
      <c r="B42" s="99">
        <v>80770217.376070067</v>
      </c>
      <c r="C42" s="99">
        <f>SUM(C43:C49)</f>
        <v>101885405</v>
      </c>
      <c r="D42" s="105">
        <f t="shared" si="3"/>
        <v>126.14229391709644</v>
      </c>
      <c r="E42" s="99">
        <f>SUM(E43:E49)</f>
        <v>106459689</v>
      </c>
      <c r="F42" s="105">
        <f t="shared" si="4"/>
        <v>104.48963617507336</v>
      </c>
      <c r="G42" s="99">
        <f t="shared" ref="G42:I42" si="10">SUM(G43:G49)</f>
        <v>92860010</v>
      </c>
      <c r="H42" s="105">
        <f t="shared" si="1"/>
        <v>87.225513123563601</v>
      </c>
      <c r="I42" s="99">
        <f t="shared" si="10"/>
        <v>93152943</v>
      </c>
      <c r="J42" s="105">
        <f t="shared" si="2"/>
        <v>100.31545656736414</v>
      </c>
      <c r="L42" s="58"/>
      <c r="M42" s="59"/>
      <c r="O42" s="60"/>
    </row>
    <row r="43" spans="1:15" ht="14.25" customHeight="1" x14ac:dyDescent="0.25">
      <c r="A43" s="102" t="s">
        <v>113</v>
      </c>
      <c r="B43" s="103">
        <v>39295641.690888576</v>
      </c>
      <c r="C43" s="143">
        <v>44569963</v>
      </c>
      <c r="D43" s="92">
        <f t="shared" si="3"/>
        <v>113.42215340469775</v>
      </c>
      <c r="E43" s="83">
        <v>47752988</v>
      </c>
      <c r="F43" s="92">
        <f t="shared" si="4"/>
        <v>107.14163707068818</v>
      </c>
      <c r="G43" s="83">
        <v>47767807</v>
      </c>
      <c r="H43" s="92">
        <f t="shared" si="1"/>
        <v>100.03103261307962</v>
      </c>
      <c r="I43" s="83">
        <v>47766838</v>
      </c>
      <c r="J43" s="92">
        <f t="shared" si="2"/>
        <v>99.997971437122914</v>
      </c>
      <c r="L43" s="61"/>
      <c r="M43" s="59"/>
      <c r="O43" s="60"/>
    </row>
    <row r="44" spans="1:15" ht="14.25" customHeight="1" x14ac:dyDescent="0.25">
      <c r="A44" s="102" t="s">
        <v>114</v>
      </c>
      <c r="B44" s="103">
        <v>33671959.506271154</v>
      </c>
      <c r="C44" s="143">
        <v>47218501</v>
      </c>
      <c r="D44" s="92">
        <f t="shared" si="3"/>
        <v>140.23092713450757</v>
      </c>
      <c r="E44" s="83">
        <v>49128576</v>
      </c>
      <c r="F44" s="92">
        <f t="shared" si="4"/>
        <v>104.04518347585834</v>
      </c>
      <c r="G44" s="83">
        <v>36077035</v>
      </c>
      <c r="H44" s="92">
        <f t="shared" si="1"/>
        <v>73.43391145715276</v>
      </c>
      <c r="I44" s="83">
        <v>36318431</v>
      </c>
      <c r="J44" s="92">
        <f t="shared" si="2"/>
        <v>100.669112636335</v>
      </c>
      <c r="L44" s="61"/>
      <c r="M44" s="59"/>
      <c r="O44" s="60"/>
    </row>
    <row r="45" spans="1:15" s="62" customFormat="1" ht="14.25" customHeight="1" x14ac:dyDescent="0.25">
      <c r="A45" s="102" t="s">
        <v>115</v>
      </c>
      <c r="B45" s="103">
        <v>27871.78976707147</v>
      </c>
      <c r="C45" s="143">
        <v>30045</v>
      </c>
      <c r="D45" s="92">
        <f t="shared" si="3"/>
        <v>107.79716785714287</v>
      </c>
      <c r="E45" s="83">
        <v>30000</v>
      </c>
      <c r="F45" s="92">
        <f t="shared" si="4"/>
        <v>99.850224663005491</v>
      </c>
      <c r="G45" s="83">
        <v>30000</v>
      </c>
      <c r="H45" s="92">
        <f t="shared" si="1"/>
        <v>100</v>
      </c>
      <c r="I45" s="83">
        <v>30000</v>
      </c>
      <c r="J45" s="92">
        <f t="shared" si="2"/>
        <v>100</v>
      </c>
      <c r="L45" s="61"/>
      <c r="M45" s="59"/>
      <c r="O45" s="60"/>
    </row>
    <row r="46" spans="1:15" ht="14.25" customHeight="1" x14ac:dyDescent="0.25">
      <c r="A46" s="102" t="s">
        <v>116</v>
      </c>
      <c r="B46" s="103">
        <v>12680.353042670382</v>
      </c>
      <c r="C46" s="143">
        <v>98700</v>
      </c>
      <c r="D46" s="92">
        <f t="shared" si="3"/>
        <v>778.36949545384709</v>
      </c>
      <c r="E46" s="83">
        <v>175200</v>
      </c>
      <c r="F46" s="92">
        <f t="shared" si="4"/>
        <v>177.50759878419453</v>
      </c>
      <c r="G46" s="83">
        <v>175200</v>
      </c>
      <c r="H46" s="92">
        <f t="shared" si="1"/>
        <v>100</v>
      </c>
      <c r="I46" s="83">
        <v>175200</v>
      </c>
      <c r="J46" s="92">
        <f t="shared" si="2"/>
        <v>100</v>
      </c>
      <c r="L46" s="61"/>
      <c r="M46" s="59"/>
      <c r="O46" s="60"/>
    </row>
    <row r="47" spans="1:15" ht="14.25" customHeight="1" x14ac:dyDescent="0.25">
      <c r="A47" s="102" t="s">
        <v>117</v>
      </c>
      <c r="B47" s="103">
        <v>490841.21839538123</v>
      </c>
      <c r="C47" s="143">
        <v>1132243</v>
      </c>
      <c r="D47" s="92">
        <f t="shared" si="3"/>
        <v>230.67398530658002</v>
      </c>
      <c r="E47" s="83">
        <v>618320</v>
      </c>
      <c r="F47" s="92">
        <f t="shared" si="4"/>
        <v>54.610185269416547</v>
      </c>
      <c r="G47" s="83">
        <v>474718</v>
      </c>
      <c r="H47" s="92">
        <f t="shared" si="1"/>
        <v>76.775456074524513</v>
      </c>
      <c r="I47" s="83">
        <v>474718</v>
      </c>
      <c r="J47" s="92">
        <f t="shared" si="2"/>
        <v>100</v>
      </c>
      <c r="L47" s="61"/>
      <c r="M47" s="59"/>
      <c r="O47" s="60"/>
    </row>
    <row r="48" spans="1:15" ht="14.25" customHeight="1" x14ac:dyDescent="0.25">
      <c r="A48" s="102" t="s">
        <v>118</v>
      </c>
      <c r="B48" s="103">
        <v>24399.052359147918</v>
      </c>
      <c r="C48" s="143">
        <v>26350</v>
      </c>
      <c r="D48" s="92">
        <f t="shared" si="3"/>
        <v>107.99599759914697</v>
      </c>
      <c r="E48" s="71">
        <v>0</v>
      </c>
      <c r="F48" s="92">
        <f t="shared" si="4"/>
        <v>0</v>
      </c>
      <c r="G48" s="71">
        <v>0</v>
      </c>
      <c r="H48" s="92" t="str">
        <f t="shared" si="1"/>
        <v>-</v>
      </c>
      <c r="I48" s="71">
        <v>0</v>
      </c>
      <c r="J48" s="92" t="str">
        <f t="shared" si="2"/>
        <v>-</v>
      </c>
      <c r="L48" s="61"/>
      <c r="M48" s="59"/>
      <c r="O48" s="60"/>
    </row>
    <row r="49" spans="1:15" ht="14.25" customHeight="1" x14ac:dyDescent="0.25">
      <c r="A49" s="102" t="s">
        <v>119</v>
      </c>
      <c r="B49" s="103">
        <v>7246823.7653460735</v>
      </c>
      <c r="C49" s="143">
        <v>8809603</v>
      </c>
      <c r="D49" s="92">
        <f t="shared" si="3"/>
        <v>121.56502331582912</v>
      </c>
      <c r="E49" s="83">
        <v>8754605</v>
      </c>
      <c r="F49" s="92">
        <f t="shared" si="4"/>
        <v>99.375703990293317</v>
      </c>
      <c r="G49" s="83">
        <v>8335250</v>
      </c>
      <c r="H49" s="92">
        <f t="shared" si="1"/>
        <v>95.209892393774481</v>
      </c>
      <c r="I49" s="83">
        <v>8387756</v>
      </c>
      <c r="J49" s="92">
        <f t="shared" si="2"/>
        <v>100.62992711676316</v>
      </c>
      <c r="L49" s="61"/>
      <c r="M49" s="59"/>
      <c r="O49" s="60"/>
    </row>
    <row r="50" spans="1:15" ht="14.25" customHeight="1" x14ac:dyDescent="0.25">
      <c r="A50" s="98" t="s">
        <v>120</v>
      </c>
      <c r="B50" s="99">
        <v>3326678.3489282634</v>
      </c>
      <c r="C50" s="99">
        <f>SUM(C51:C54)</f>
        <v>4516858</v>
      </c>
      <c r="D50" s="105">
        <f t="shared" si="3"/>
        <v>135.77681778147169</v>
      </c>
      <c r="E50" s="99">
        <f>SUM(E51:E54)</f>
        <v>3631604</v>
      </c>
      <c r="F50" s="105">
        <f t="shared" si="4"/>
        <v>80.401110683576945</v>
      </c>
      <c r="G50" s="99">
        <f t="shared" ref="G50:I50" si="11">SUM(G51:G54)</f>
        <v>3511330</v>
      </c>
      <c r="H50" s="105">
        <f t="shared" si="1"/>
        <v>96.688130093479359</v>
      </c>
      <c r="I50" s="99">
        <f t="shared" si="11"/>
        <v>3549604</v>
      </c>
      <c r="J50" s="105">
        <f t="shared" si="2"/>
        <v>101.09001432505632</v>
      </c>
      <c r="L50" s="58"/>
      <c r="M50" s="59"/>
      <c r="O50" s="60"/>
    </row>
    <row r="51" spans="1:15" ht="14.25" customHeight="1" x14ac:dyDescent="0.25">
      <c r="A51" s="102" t="s">
        <v>121</v>
      </c>
      <c r="B51" s="103">
        <v>2721313.6996482844</v>
      </c>
      <c r="C51" s="143">
        <v>3342620</v>
      </c>
      <c r="D51" s="92">
        <f t="shared" si="3"/>
        <v>122.83111647260718</v>
      </c>
      <c r="E51" s="83">
        <v>3289954</v>
      </c>
      <c r="F51" s="92">
        <f t="shared" si="4"/>
        <v>98.424409594868706</v>
      </c>
      <c r="G51" s="83">
        <v>3163107</v>
      </c>
      <c r="H51" s="92">
        <f t="shared" si="1"/>
        <v>96.144414177219488</v>
      </c>
      <c r="I51" s="83">
        <v>3189799</v>
      </c>
      <c r="J51" s="92">
        <f t="shared" si="2"/>
        <v>100.84385384370493</v>
      </c>
      <c r="L51" s="61"/>
      <c r="M51" s="59"/>
      <c r="O51" s="60"/>
    </row>
    <row r="52" spans="1:15" ht="14.25" customHeight="1" x14ac:dyDescent="0.25">
      <c r="A52" s="102" t="s">
        <v>122</v>
      </c>
      <c r="B52" s="103">
        <v>0</v>
      </c>
      <c r="C52" s="103">
        <v>0</v>
      </c>
      <c r="D52" s="92" t="str">
        <f t="shared" si="3"/>
        <v>-</v>
      </c>
      <c r="E52" s="71">
        <v>0</v>
      </c>
      <c r="F52" s="92" t="str">
        <f t="shared" si="4"/>
        <v>-</v>
      </c>
      <c r="G52" s="71">
        <v>0</v>
      </c>
      <c r="H52" s="92" t="str">
        <f t="shared" si="1"/>
        <v>-</v>
      </c>
      <c r="I52" s="71">
        <v>0</v>
      </c>
      <c r="J52" s="92" t="str">
        <f t="shared" si="2"/>
        <v>-</v>
      </c>
      <c r="O52" s="60"/>
    </row>
    <row r="53" spans="1:15" ht="14.25" customHeight="1" x14ac:dyDescent="0.25">
      <c r="A53" s="102" t="s">
        <v>123</v>
      </c>
      <c r="B53" s="103">
        <v>474951.0053752737</v>
      </c>
      <c r="C53" s="143">
        <v>1023648</v>
      </c>
      <c r="D53" s="92">
        <f t="shared" si="3"/>
        <v>215.52707298538795</v>
      </c>
      <c r="E53" s="83">
        <v>174132</v>
      </c>
      <c r="F53" s="92">
        <f t="shared" si="4"/>
        <v>17.010925630685549</v>
      </c>
      <c r="G53" s="83">
        <v>174132</v>
      </c>
      <c r="H53" s="92">
        <f t="shared" si="1"/>
        <v>100</v>
      </c>
      <c r="I53" s="83">
        <v>174132</v>
      </c>
      <c r="J53" s="92">
        <f t="shared" si="2"/>
        <v>100</v>
      </c>
      <c r="L53" s="61"/>
      <c r="M53" s="59"/>
      <c r="O53" s="60"/>
    </row>
    <row r="54" spans="1:15" ht="14.25" customHeight="1" x14ac:dyDescent="0.25">
      <c r="A54" s="102" t="s">
        <v>124</v>
      </c>
      <c r="B54" s="103">
        <v>130413.64390470501</v>
      </c>
      <c r="C54" s="143">
        <v>150590</v>
      </c>
      <c r="D54" s="92">
        <f t="shared" si="3"/>
        <v>115.4710469634896</v>
      </c>
      <c r="E54" s="83">
        <v>167518</v>
      </c>
      <c r="F54" s="92">
        <f t="shared" si="4"/>
        <v>111.24111826814529</v>
      </c>
      <c r="G54" s="83">
        <v>174091</v>
      </c>
      <c r="H54" s="92">
        <f t="shared" si="1"/>
        <v>103.92375744696092</v>
      </c>
      <c r="I54" s="83">
        <v>185673</v>
      </c>
      <c r="J54" s="92">
        <f t="shared" si="2"/>
        <v>106.65284247893342</v>
      </c>
      <c r="L54" s="61"/>
      <c r="M54" s="59"/>
      <c r="O54" s="60"/>
    </row>
    <row r="55" spans="1:15" ht="14.25" customHeight="1" x14ac:dyDescent="0.25">
      <c r="A55" s="107" t="s">
        <v>62</v>
      </c>
      <c r="B55" s="109">
        <v>222397957.06417143</v>
      </c>
      <c r="C55" s="109">
        <f>C5+C10+C13+C17+C24+C29+C31+C38+C42+C50</f>
        <v>253513279</v>
      </c>
      <c r="D55" s="110">
        <f t="shared" si="3"/>
        <v>113.99083082712423</v>
      </c>
      <c r="E55" s="108">
        <f>E5+E10+E13+E17+E24+E29+E31+E38+E42+E50</f>
        <v>172600026</v>
      </c>
      <c r="F55" s="110">
        <f t="shared" si="4"/>
        <v>68.083228886799262</v>
      </c>
      <c r="G55" s="108">
        <f t="shared" ref="G55:I55" si="12">G5+G10+G13+G17+G24+G29+G31+G38+G42+G50</f>
        <v>161811646</v>
      </c>
      <c r="H55" s="110">
        <f t="shared" si="1"/>
        <v>93.749491092197161</v>
      </c>
      <c r="I55" s="108">
        <f t="shared" si="12"/>
        <v>157140708</v>
      </c>
      <c r="J55" s="110">
        <f t="shared" si="2"/>
        <v>97.113348689376792</v>
      </c>
    </row>
  </sheetData>
  <conditionalFormatting sqref="C6:C9">
    <cfRule type="containsBlanks" dxfId="54" priority="10">
      <formula>LEN(TRIM(C6))=0</formula>
    </cfRule>
  </conditionalFormatting>
  <conditionalFormatting sqref="C11:C12">
    <cfRule type="containsBlanks" dxfId="53" priority="9">
      <formula>LEN(TRIM(C11))=0</formula>
    </cfRule>
  </conditionalFormatting>
  <conditionalFormatting sqref="C14:C16">
    <cfRule type="containsBlanks" dxfId="52" priority="8">
      <formula>LEN(TRIM(C14))=0</formula>
    </cfRule>
  </conditionalFormatting>
  <conditionalFormatting sqref="C18:C22">
    <cfRule type="containsBlanks" dxfId="51" priority="7">
      <formula>LEN(TRIM(C18))=0</formula>
    </cfRule>
  </conditionalFormatting>
  <conditionalFormatting sqref="C25:C27">
    <cfRule type="containsBlanks" dxfId="50" priority="6">
      <formula>LEN(TRIM(C25))=0</formula>
    </cfRule>
  </conditionalFormatting>
  <conditionalFormatting sqref="C33:C37">
    <cfRule type="containsBlanks" dxfId="49" priority="5">
      <formula>LEN(TRIM(C33))=0</formula>
    </cfRule>
  </conditionalFormatting>
  <conditionalFormatting sqref="C39:C41">
    <cfRule type="containsBlanks" dxfId="48" priority="4">
      <formula>LEN(TRIM(C39))=0</formula>
    </cfRule>
  </conditionalFormatting>
  <conditionalFormatting sqref="C43:C49">
    <cfRule type="containsBlanks" dxfId="47" priority="3">
      <formula>LEN(TRIM(C43))=0</formula>
    </cfRule>
  </conditionalFormatting>
  <conditionalFormatting sqref="C51">
    <cfRule type="containsBlanks" dxfId="46" priority="2">
      <formula>LEN(TRIM(C51))=0</formula>
    </cfRule>
  </conditionalFormatting>
  <conditionalFormatting sqref="C53:C54">
    <cfRule type="containsBlanks" dxfId="45" priority="1">
      <formula>LEN(TRIM(C53))=0</formula>
    </cfRule>
  </conditionalFormatting>
  <conditionalFormatting sqref="E6:E9">
    <cfRule type="containsBlanks" dxfId="44" priority="40">
      <formula>LEN(TRIM(E6))=0</formula>
    </cfRule>
  </conditionalFormatting>
  <conditionalFormatting sqref="E11:E12">
    <cfRule type="containsBlanks" dxfId="43" priority="37">
      <formula>LEN(TRIM(E11))=0</formula>
    </cfRule>
  </conditionalFormatting>
  <conditionalFormatting sqref="E14:E16">
    <cfRule type="containsBlanks" dxfId="42" priority="34">
      <formula>LEN(TRIM(E14))=0</formula>
    </cfRule>
  </conditionalFormatting>
  <conditionalFormatting sqref="E18:E23">
    <cfRule type="containsBlanks" dxfId="41" priority="31">
      <formula>LEN(TRIM(E18))=0</formula>
    </cfRule>
  </conditionalFormatting>
  <conditionalFormatting sqref="E25:E28">
    <cfRule type="containsBlanks" dxfId="40" priority="28">
      <formula>LEN(TRIM(E25))=0</formula>
    </cfRule>
  </conditionalFormatting>
  <conditionalFormatting sqref="E30">
    <cfRule type="containsBlanks" dxfId="39" priority="25">
      <formula>LEN(TRIM(E30))=0</formula>
    </cfRule>
  </conditionalFormatting>
  <conditionalFormatting sqref="E32:E37">
    <cfRule type="containsBlanks" dxfId="38" priority="22">
      <formula>LEN(TRIM(E32))=0</formula>
    </cfRule>
  </conditionalFormatting>
  <conditionalFormatting sqref="E39:E41">
    <cfRule type="containsBlanks" dxfId="37" priority="19">
      <formula>LEN(TRIM(E39))=0</formula>
    </cfRule>
  </conditionalFormatting>
  <conditionalFormatting sqref="E43:E49">
    <cfRule type="containsBlanks" dxfId="36" priority="16">
      <formula>LEN(TRIM(E43))=0</formula>
    </cfRule>
  </conditionalFormatting>
  <conditionalFormatting sqref="E51:E54">
    <cfRule type="containsBlanks" dxfId="35" priority="13">
      <formula>LEN(TRIM(E51))=0</formula>
    </cfRule>
  </conditionalFormatting>
  <conditionalFormatting sqref="G6:G9">
    <cfRule type="containsBlanks" dxfId="34" priority="39">
      <formula>LEN(TRIM(G6))=0</formula>
    </cfRule>
  </conditionalFormatting>
  <conditionalFormatting sqref="G11:G12">
    <cfRule type="containsBlanks" dxfId="33" priority="36">
      <formula>LEN(TRIM(G11))=0</formula>
    </cfRule>
  </conditionalFormatting>
  <conditionalFormatting sqref="G14:G16">
    <cfRule type="containsBlanks" dxfId="32" priority="33">
      <formula>LEN(TRIM(G14))=0</formula>
    </cfRule>
  </conditionalFormatting>
  <conditionalFormatting sqref="G18:G23">
    <cfRule type="containsBlanks" dxfId="31" priority="30">
      <formula>LEN(TRIM(G18))=0</formula>
    </cfRule>
  </conditionalFormatting>
  <conditionalFormatting sqref="G25:G28">
    <cfRule type="containsBlanks" dxfId="30" priority="27">
      <formula>LEN(TRIM(G25))=0</formula>
    </cfRule>
  </conditionalFormatting>
  <conditionalFormatting sqref="G30">
    <cfRule type="containsBlanks" dxfId="29" priority="24">
      <formula>LEN(TRIM(G30))=0</formula>
    </cfRule>
  </conditionalFormatting>
  <conditionalFormatting sqref="G32:G37">
    <cfRule type="containsBlanks" dxfId="28" priority="21">
      <formula>LEN(TRIM(G32))=0</formula>
    </cfRule>
  </conditionalFormatting>
  <conditionalFormatting sqref="G39:G41">
    <cfRule type="containsBlanks" dxfId="27" priority="18">
      <formula>LEN(TRIM(G39))=0</formula>
    </cfRule>
  </conditionalFormatting>
  <conditionalFormatting sqref="G43:G49">
    <cfRule type="containsBlanks" dxfId="26" priority="15">
      <formula>LEN(TRIM(G43))=0</formula>
    </cfRule>
  </conditionalFormatting>
  <conditionalFormatting sqref="G51:G54">
    <cfRule type="containsBlanks" dxfId="25" priority="12">
      <formula>LEN(TRIM(G51))=0</formula>
    </cfRule>
  </conditionalFormatting>
  <conditionalFormatting sqref="I6:I9">
    <cfRule type="containsBlanks" dxfId="24" priority="38">
      <formula>LEN(TRIM(I6))=0</formula>
    </cfRule>
  </conditionalFormatting>
  <conditionalFormatting sqref="I11:I12">
    <cfRule type="containsBlanks" dxfId="23" priority="35">
      <formula>LEN(TRIM(I11))=0</formula>
    </cfRule>
  </conditionalFormatting>
  <conditionalFormatting sqref="I14:I16">
    <cfRule type="containsBlanks" dxfId="22" priority="32">
      <formula>LEN(TRIM(I14))=0</formula>
    </cfRule>
  </conditionalFormatting>
  <conditionalFormatting sqref="I18:I23">
    <cfRule type="containsBlanks" dxfId="21" priority="29">
      <formula>LEN(TRIM(I18))=0</formula>
    </cfRule>
  </conditionalFormatting>
  <conditionalFormatting sqref="I25:I28">
    <cfRule type="containsBlanks" dxfId="20" priority="26">
      <formula>LEN(TRIM(I25))=0</formula>
    </cfRule>
  </conditionalFormatting>
  <conditionalFormatting sqref="I30">
    <cfRule type="containsBlanks" dxfId="19" priority="23">
      <formula>LEN(TRIM(I30))=0</formula>
    </cfRule>
  </conditionalFormatting>
  <conditionalFormatting sqref="I32:I37">
    <cfRule type="containsBlanks" dxfId="18" priority="20">
      <formula>LEN(TRIM(I32))=0</formula>
    </cfRule>
  </conditionalFormatting>
  <conditionalFormatting sqref="I39:I41">
    <cfRule type="containsBlanks" dxfId="17" priority="17">
      <formula>LEN(TRIM(I39))=0</formula>
    </cfRule>
  </conditionalFormatting>
  <conditionalFormatting sqref="I43:I49">
    <cfRule type="containsBlanks" dxfId="16" priority="14">
      <formula>LEN(TRIM(I43))=0</formula>
    </cfRule>
  </conditionalFormatting>
  <conditionalFormatting sqref="I51:I54">
    <cfRule type="containsBlanks" dxfId="15" priority="11">
      <formula>LEN(TRIM(I51))=0</formula>
    </cfRule>
  </conditionalFormatting>
  <pageMargins left="0.19685039370078741" right="0.19685039370078741" top="0.39370078740157483" bottom="0.39370078740157483" header="0.19685039370078741" footer="0.19685039370078741"/>
  <pageSetup paperSize="9" scale="69" firstPageNumber="6" orientation="landscape" useFirstPageNumber="1" r:id="rId1"/>
  <headerFooter>
    <oddFooter>&amp;C&amp;P</oddFooter>
  </headerFooter>
  <colBreaks count="1" manualBreakCount="1">
    <brk id="10" max="1048575" man="1"/>
  </colBreaks>
  <ignoredErrors>
    <ignoredError sqref="D5:D55 F5:J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36"/>
  <sheetViews>
    <sheetView zoomScaleNormal="100" workbookViewId="0">
      <selection activeCell="F47" sqref="F47"/>
    </sheetView>
  </sheetViews>
  <sheetFormatPr defaultRowHeight="15" x14ac:dyDescent="0.25"/>
  <cols>
    <col min="1" max="1" width="69.140625" customWidth="1"/>
    <col min="2" max="2" width="13.140625" bestFit="1" customWidth="1"/>
    <col min="3" max="3" width="14.140625" bestFit="1" customWidth="1"/>
    <col min="4" max="4" width="9.5703125" bestFit="1" customWidth="1"/>
    <col min="5" max="5" width="13.140625" bestFit="1" customWidth="1"/>
    <col min="6" max="6" width="9.5703125" bestFit="1" customWidth="1"/>
    <col min="7" max="7" width="13.140625" bestFit="1" customWidth="1"/>
    <col min="8" max="8" width="8.5703125" bestFit="1" customWidth="1"/>
    <col min="9" max="9" width="13.140625" bestFit="1" customWidth="1"/>
    <col min="10" max="10" width="8.5703125" bestFit="1" customWidth="1"/>
    <col min="11" max="11" width="5.5703125" customWidth="1"/>
    <col min="12" max="12" width="7.42578125" bestFit="1" customWidth="1"/>
    <col min="13" max="13" width="13.7109375" bestFit="1" customWidth="1"/>
    <col min="14" max="15" width="13.140625" bestFit="1" customWidth="1"/>
  </cols>
  <sheetData>
    <row r="1" spans="1:15" ht="18.75" x14ac:dyDescent="0.25">
      <c r="A1" s="49"/>
      <c r="B1" s="49"/>
      <c r="C1" s="49"/>
      <c r="D1" s="49"/>
      <c r="E1" s="49"/>
      <c r="F1" s="49"/>
      <c r="G1" s="49"/>
      <c r="H1" s="111"/>
      <c r="I1" s="111"/>
      <c r="J1" s="97"/>
      <c r="L1" s="142"/>
    </row>
    <row r="2" spans="1:15" s="1" customFormat="1" ht="18.75" x14ac:dyDescent="0.3">
      <c r="A2" s="38" t="s">
        <v>6</v>
      </c>
      <c r="B2" s="39"/>
      <c r="C2" s="39"/>
      <c r="D2" s="39"/>
      <c r="E2" s="39"/>
      <c r="F2" s="39"/>
      <c r="G2" s="39"/>
      <c r="H2" s="39"/>
      <c r="I2" s="39"/>
      <c r="J2" s="112"/>
    </row>
    <row r="3" spans="1:15" ht="18.75" x14ac:dyDescent="0.25">
      <c r="A3" s="49"/>
      <c r="B3" s="49"/>
      <c r="C3" s="49"/>
      <c r="D3" s="49"/>
      <c r="E3" s="49"/>
      <c r="F3" s="49"/>
      <c r="G3" s="49"/>
      <c r="H3" s="111"/>
      <c r="I3" s="111"/>
      <c r="J3" s="97"/>
    </row>
    <row r="4" spans="1:15" ht="15.75" x14ac:dyDescent="0.25">
      <c r="A4" s="172" t="s">
        <v>35</v>
      </c>
      <c r="B4" s="174"/>
      <c r="C4" s="174"/>
      <c r="D4" s="174"/>
      <c r="E4" s="174"/>
      <c r="F4" s="174"/>
      <c r="G4" s="174"/>
      <c r="H4" s="174"/>
      <c r="I4" s="174"/>
      <c r="J4" s="97"/>
    </row>
    <row r="5" spans="1:15" ht="15.75" x14ac:dyDescent="0.25">
      <c r="A5" s="47"/>
      <c r="B5" s="8"/>
      <c r="C5" s="8"/>
      <c r="D5" s="8"/>
      <c r="E5" s="8"/>
      <c r="F5" s="8"/>
      <c r="G5" s="8"/>
      <c r="H5" s="8"/>
      <c r="I5" s="8"/>
      <c r="J5" s="97"/>
    </row>
    <row r="6" spans="1:15" s="3" customFormat="1" ht="30" x14ac:dyDescent="0.2">
      <c r="A6" s="96" t="s">
        <v>10</v>
      </c>
      <c r="B6" s="88" t="s">
        <v>142</v>
      </c>
      <c r="C6" s="88" t="s">
        <v>147</v>
      </c>
      <c r="D6" s="89" t="s">
        <v>11</v>
      </c>
      <c r="E6" s="88" t="s">
        <v>138</v>
      </c>
      <c r="F6" s="89" t="s">
        <v>11</v>
      </c>
      <c r="G6" s="88" t="s">
        <v>32</v>
      </c>
      <c r="H6" s="89" t="s">
        <v>11</v>
      </c>
      <c r="I6" s="88" t="s">
        <v>139</v>
      </c>
      <c r="J6" s="89" t="s">
        <v>11</v>
      </c>
    </row>
    <row r="7" spans="1:15" s="9" customFormat="1" ht="11.25" x14ac:dyDescent="0.2">
      <c r="A7" s="43">
        <v>1</v>
      </c>
      <c r="B7" s="43">
        <v>2</v>
      </c>
      <c r="C7" s="43">
        <v>3</v>
      </c>
      <c r="D7" s="44" t="s">
        <v>12</v>
      </c>
      <c r="E7" s="43">
        <v>5</v>
      </c>
      <c r="F7" s="44" t="s">
        <v>13</v>
      </c>
      <c r="G7" s="43">
        <v>7</v>
      </c>
      <c r="H7" s="44" t="s">
        <v>14</v>
      </c>
      <c r="I7" s="43">
        <v>9</v>
      </c>
      <c r="J7" s="44" t="s">
        <v>15</v>
      </c>
    </row>
    <row r="8" spans="1:15" s="3" customFormat="1" ht="15.75" customHeight="1" x14ac:dyDescent="0.25">
      <c r="A8" s="64" t="s">
        <v>21</v>
      </c>
      <c r="B8" s="65">
        <v>1046076.6779481054</v>
      </c>
      <c r="C8" s="65">
        <f>C9+C11+C13</f>
        <v>3209525</v>
      </c>
      <c r="D8" s="66">
        <f>IFERROR(C8/B8*100,"-")</f>
        <v>306.81546273410186</v>
      </c>
      <c r="E8" s="65">
        <f>E9+E11+E13</f>
        <v>3301640</v>
      </c>
      <c r="F8" s="66">
        <f>IF(C8=0,"-",E8/C8*100)</f>
        <v>102.87005086422445</v>
      </c>
      <c r="G8" s="65">
        <f>G9+G11+G13</f>
        <v>2500000</v>
      </c>
      <c r="H8" s="66">
        <f>IF(E8=0,"-",G8/E8*100)</f>
        <v>75.719945239335601</v>
      </c>
      <c r="I8" s="65">
        <f>I9+I11+I13</f>
        <v>0</v>
      </c>
      <c r="J8" s="66">
        <f>IF(G8=0,"-",I8/G8*100)</f>
        <v>0</v>
      </c>
      <c r="L8" s="40"/>
      <c r="M8" s="31"/>
      <c r="N8" s="31"/>
      <c r="O8" s="31"/>
    </row>
    <row r="9" spans="1:15" s="3" customFormat="1" ht="15.75" customHeight="1" x14ac:dyDescent="0.25">
      <c r="A9" s="116" t="s">
        <v>64</v>
      </c>
      <c r="B9" s="68">
        <v>38432.183953812455</v>
      </c>
      <c r="C9" s="68">
        <f>C10</f>
        <v>1000</v>
      </c>
      <c r="D9" s="69">
        <f t="shared" ref="D9:D17" si="0">IFERROR(C9/B9*100,"-")</f>
        <v>2.6019858803803433</v>
      </c>
      <c r="E9" s="68">
        <f>E10</f>
        <v>1000</v>
      </c>
      <c r="F9" s="69">
        <f t="shared" ref="F9:F15" si="1">IF(C9=0,"-",E9/C9*100)</f>
        <v>100</v>
      </c>
      <c r="G9" s="68">
        <f>G10</f>
        <v>0</v>
      </c>
      <c r="H9" s="69">
        <f t="shared" ref="H9:H15" si="2">IF(E9=0,"-",G9/E9*100)</f>
        <v>0</v>
      </c>
      <c r="I9" s="68">
        <f>I10</f>
        <v>0</v>
      </c>
      <c r="J9" s="69" t="str">
        <f t="shared" ref="J9:J15" si="3">IF(G9=0,"-",I9/G9*100)</f>
        <v>-</v>
      </c>
    </row>
    <row r="10" spans="1:15" s="3" customFormat="1" ht="15.75" customHeight="1" x14ac:dyDescent="0.25">
      <c r="A10" s="70" t="s">
        <v>38</v>
      </c>
      <c r="B10" s="71">
        <v>38432.183953812455</v>
      </c>
      <c r="C10" s="71">
        <v>1000</v>
      </c>
      <c r="D10" s="72">
        <f t="shared" si="0"/>
        <v>2.6019858803803433</v>
      </c>
      <c r="E10" s="71">
        <v>1000</v>
      </c>
      <c r="F10" s="72">
        <f t="shared" si="1"/>
        <v>100</v>
      </c>
      <c r="G10" s="71">
        <v>0</v>
      </c>
      <c r="H10" s="72">
        <f t="shared" si="2"/>
        <v>0</v>
      </c>
      <c r="I10" s="71">
        <v>0</v>
      </c>
      <c r="J10" s="72" t="str">
        <f t="shared" si="3"/>
        <v>-</v>
      </c>
    </row>
    <row r="11" spans="1:15" s="3" customFormat="1" ht="15.75" customHeight="1" x14ac:dyDescent="0.25">
      <c r="A11" s="116" t="s">
        <v>65</v>
      </c>
      <c r="B11" s="68">
        <v>5728.1332536996479</v>
      </c>
      <c r="C11" s="68">
        <f>C12</f>
        <v>640</v>
      </c>
      <c r="D11" s="69">
        <f t="shared" si="0"/>
        <v>11.172924435489366</v>
      </c>
      <c r="E11" s="68">
        <f>E12</f>
        <v>640</v>
      </c>
      <c r="F11" s="69">
        <f t="shared" si="1"/>
        <v>100</v>
      </c>
      <c r="G11" s="68">
        <f>G12</f>
        <v>0</v>
      </c>
      <c r="H11" s="69">
        <f t="shared" si="2"/>
        <v>0</v>
      </c>
      <c r="I11" s="68">
        <f>I12</f>
        <v>0</v>
      </c>
      <c r="J11" s="69" t="str">
        <f t="shared" si="3"/>
        <v>-</v>
      </c>
      <c r="L11" s="40"/>
      <c r="M11" s="113"/>
      <c r="N11" s="113"/>
      <c r="O11" s="113"/>
    </row>
    <row r="12" spans="1:15" s="3" customFormat="1" ht="15.75" customHeight="1" x14ac:dyDescent="0.25">
      <c r="A12" s="70" t="s">
        <v>44</v>
      </c>
      <c r="B12" s="71">
        <v>5728.1332536996479</v>
      </c>
      <c r="C12" s="71">
        <v>640</v>
      </c>
      <c r="D12" s="72">
        <f t="shared" si="0"/>
        <v>11.172924435489366</v>
      </c>
      <c r="E12" s="71">
        <v>640</v>
      </c>
      <c r="F12" s="72">
        <f t="shared" si="1"/>
        <v>100</v>
      </c>
      <c r="G12" s="71">
        <v>0</v>
      </c>
      <c r="H12" s="72">
        <f t="shared" si="2"/>
        <v>0</v>
      </c>
      <c r="I12" s="71">
        <v>0</v>
      </c>
      <c r="J12" s="72" t="str">
        <f t="shared" si="3"/>
        <v>-</v>
      </c>
      <c r="L12" s="41"/>
      <c r="M12" s="45"/>
      <c r="N12" s="45"/>
      <c r="O12" s="45"/>
    </row>
    <row r="13" spans="1:15" s="3" customFormat="1" ht="15.75" customHeight="1" x14ac:dyDescent="0.25">
      <c r="A13" s="116" t="s">
        <v>66</v>
      </c>
      <c r="B13" s="68">
        <v>1001916.3607405933</v>
      </c>
      <c r="C13" s="68">
        <f>SUM(C14:C15)</f>
        <v>3207885</v>
      </c>
      <c r="D13" s="69">
        <f t="shared" si="0"/>
        <v>320.17492933529962</v>
      </c>
      <c r="E13" s="68">
        <f>E14+E15</f>
        <v>3300000</v>
      </c>
      <c r="F13" s="69">
        <f t="shared" si="1"/>
        <v>102.87151814980899</v>
      </c>
      <c r="G13" s="68">
        <f>G14+G15</f>
        <v>2500000</v>
      </c>
      <c r="H13" s="69">
        <f t="shared" si="2"/>
        <v>75.757575757575751</v>
      </c>
      <c r="I13" s="68">
        <f>I14+I15</f>
        <v>0</v>
      </c>
      <c r="J13" s="69">
        <f t="shared" si="3"/>
        <v>0</v>
      </c>
      <c r="L13" s="40"/>
      <c r="M13" s="31"/>
      <c r="N13" s="31"/>
      <c r="O13" s="31"/>
    </row>
    <row r="14" spans="1:15" s="3" customFormat="1" ht="15.75" customHeight="1" x14ac:dyDescent="0.25">
      <c r="A14" s="70" t="s">
        <v>38</v>
      </c>
      <c r="B14" s="71">
        <v>0</v>
      </c>
      <c r="C14" s="71">
        <v>0</v>
      </c>
      <c r="D14" s="72" t="str">
        <f t="shared" si="0"/>
        <v>-</v>
      </c>
      <c r="E14" s="71">
        <v>0</v>
      </c>
      <c r="F14" s="72" t="str">
        <f t="shared" si="1"/>
        <v>-</v>
      </c>
      <c r="G14" s="71">
        <v>0</v>
      </c>
      <c r="H14" s="72" t="str">
        <f t="shared" si="2"/>
        <v>-</v>
      </c>
      <c r="I14" s="71">
        <v>0</v>
      </c>
      <c r="J14" s="72" t="str">
        <f t="shared" si="3"/>
        <v>-</v>
      </c>
    </row>
    <row r="15" spans="1:15" s="3" customFormat="1" ht="15.75" customHeight="1" x14ac:dyDescent="0.25">
      <c r="A15" s="70" t="s">
        <v>60</v>
      </c>
      <c r="B15" s="141">
        <v>1001916.3607405933</v>
      </c>
      <c r="C15" s="141">
        <v>3207885</v>
      </c>
      <c r="D15" s="73">
        <f t="shared" si="0"/>
        <v>320.17492933529962</v>
      </c>
      <c r="E15" s="71">
        <v>3300000</v>
      </c>
      <c r="F15" s="73">
        <f t="shared" si="1"/>
        <v>102.87151814980899</v>
      </c>
      <c r="G15" s="71">
        <v>2500000</v>
      </c>
      <c r="H15" s="73">
        <f t="shared" si="2"/>
        <v>75.757575757575751</v>
      </c>
      <c r="I15" s="71">
        <v>0</v>
      </c>
      <c r="J15" s="73">
        <f t="shared" si="3"/>
        <v>0</v>
      </c>
      <c r="L15" s="41"/>
      <c r="M15" s="42"/>
      <c r="N15" s="42"/>
      <c r="O15" s="42"/>
    </row>
    <row r="16" spans="1:15" s="3" customFormat="1" x14ac:dyDescent="0.25">
      <c r="A16" s="70"/>
      <c r="B16" s="141"/>
      <c r="C16" s="141"/>
      <c r="D16" s="73"/>
      <c r="E16" s="141"/>
      <c r="F16" s="73"/>
      <c r="G16" s="141"/>
      <c r="H16" s="73"/>
      <c r="I16" s="141"/>
      <c r="J16" s="73"/>
    </row>
    <row r="17" spans="1:15" s="3" customFormat="1" ht="15.75" customHeight="1" x14ac:dyDescent="0.25">
      <c r="A17" s="118" t="s">
        <v>67</v>
      </c>
      <c r="B17" s="108">
        <v>1046076.6779481054</v>
      </c>
      <c r="C17" s="108">
        <f>C9+C11+C13</f>
        <v>3209525</v>
      </c>
      <c r="D17" s="110">
        <f t="shared" si="0"/>
        <v>306.81546273410186</v>
      </c>
      <c r="E17" s="108">
        <f>E8</f>
        <v>3301640</v>
      </c>
      <c r="F17" s="110">
        <f t="shared" ref="F17" si="4">E17/C17*100</f>
        <v>102.87005086422445</v>
      </c>
      <c r="G17" s="108">
        <f>G8</f>
        <v>2500000</v>
      </c>
      <c r="H17" s="110">
        <f t="shared" ref="H17" si="5">G17/E17*100</f>
        <v>75.719945239335601</v>
      </c>
      <c r="I17" s="108">
        <f>I8</f>
        <v>0</v>
      </c>
      <c r="J17" s="110">
        <f t="shared" ref="J17" si="6">I17/G17*100</f>
        <v>0</v>
      </c>
      <c r="L17" s="40"/>
      <c r="M17" s="31"/>
      <c r="N17" s="31"/>
      <c r="O17" s="31"/>
    </row>
    <row r="18" spans="1:15" x14ac:dyDescent="0.25">
      <c r="A18" s="97"/>
      <c r="B18" s="97"/>
      <c r="C18" s="114"/>
      <c r="D18" s="115"/>
      <c r="E18" s="97"/>
      <c r="F18" s="97"/>
      <c r="G18" s="97"/>
      <c r="H18" s="97"/>
      <c r="I18" s="97"/>
      <c r="J18" s="97"/>
    </row>
    <row r="19" spans="1:15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</row>
    <row r="20" spans="1:15" x14ac:dyDescent="0.25">
      <c r="A20" s="97"/>
      <c r="B20" s="97"/>
      <c r="C20" s="97"/>
      <c r="D20" s="97"/>
      <c r="E20" s="97"/>
      <c r="F20" s="97"/>
      <c r="G20" s="97"/>
      <c r="H20" s="97"/>
      <c r="I20" s="97"/>
      <c r="J20" s="97"/>
    </row>
    <row r="21" spans="1:15" ht="15.75" x14ac:dyDescent="0.25">
      <c r="A21" s="172" t="s">
        <v>36</v>
      </c>
      <c r="B21" s="174"/>
      <c r="C21" s="174"/>
      <c r="D21" s="174"/>
      <c r="E21" s="174"/>
      <c r="F21" s="174"/>
      <c r="G21" s="174"/>
      <c r="H21" s="174"/>
      <c r="I21" s="174"/>
      <c r="J21" s="97"/>
    </row>
    <row r="22" spans="1:15" x14ac:dyDescent="0.25">
      <c r="A22" s="97"/>
      <c r="B22" s="97"/>
      <c r="C22" s="97"/>
      <c r="D22" s="97"/>
      <c r="E22" s="97"/>
      <c r="F22" s="97"/>
      <c r="G22" s="97"/>
      <c r="H22" s="97"/>
      <c r="I22" s="97"/>
      <c r="J22" s="97"/>
    </row>
    <row r="23" spans="1:15" s="3" customFormat="1" ht="30" x14ac:dyDescent="0.2">
      <c r="A23" s="96" t="s">
        <v>10</v>
      </c>
      <c r="B23" s="88" t="s">
        <v>144</v>
      </c>
      <c r="C23" s="88" t="s">
        <v>147</v>
      </c>
      <c r="D23" s="89" t="s">
        <v>11</v>
      </c>
      <c r="E23" s="88" t="s">
        <v>138</v>
      </c>
      <c r="F23" s="89" t="s">
        <v>11</v>
      </c>
      <c r="G23" s="88" t="s">
        <v>32</v>
      </c>
      <c r="H23" s="89" t="s">
        <v>11</v>
      </c>
      <c r="I23" s="88" t="s">
        <v>139</v>
      </c>
      <c r="J23" s="89" t="s">
        <v>11</v>
      </c>
    </row>
    <row r="24" spans="1:15" s="9" customFormat="1" ht="11.25" x14ac:dyDescent="0.2">
      <c r="A24" s="43">
        <v>1</v>
      </c>
      <c r="B24" s="43">
        <v>2</v>
      </c>
      <c r="C24" s="43">
        <v>3</v>
      </c>
      <c r="D24" s="44" t="s">
        <v>12</v>
      </c>
      <c r="E24" s="43">
        <v>5</v>
      </c>
      <c r="F24" s="44" t="s">
        <v>13</v>
      </c>
      <c r="G24" s="43">
        <v>7</v>
      </c>
      <c r="H24" s="44" t="s">
        <v>14</v>
      </c>
      <c r="I24" s="43">
        <v>9</v>
      </c>
      <c r="J24" s="44" t="s">
        <v>15</v>
      </c>
    </row>
    <row r="25" spans="1:15" s="3" customFormat="1" ht="15.75" customHeight="1" x14ac:dyDescent="0.25">
      <c r="A25" s="64" t="s">
        <v>22</v>
      </c>
      <c r="B25" s="65">
        <v>5291306.3481319258</v>
      </c>
      <c r="C25" s="65">
        <f>C26+C29</f>
        <v>1903079</v>
      </c>
      <c r="D25" s="66">
        <f>IF(B25=0,"-",C25/B25*100)</f>
        <v>35.966146633560051</v>
      </c>
      <c r="E25" s="65">
        <f>E26+E29</f>
        <v>1382600</v>
      </c>
      <c r="F25" s="66">
        <f>IF(C25=0,"-",E25/C25*100)</f>
        <v>72.650688699733436</v>
      </c>
      <c r="G25" s="65">
        <f>G26+G29</f>
        <v>1669104</v>
      </c>
      <c r="H25" s="66">
        <f>IF(E25=0,"-",G25/E25*100)</f>
        <v>120.72211774916823</v>
      </c>
      <c r="I25" s="65">
        <f>I26+I29</f>
        <v>1664044</v>
      </c>
      <c r="J25" s="66">
        <f>IF(G25=0,"-",I25/G25*100)</f>
        <v>99.69684333630498</v>
      </c>
      <c r="L25" s="40"/>
      <c r="M25" s="31"/>
      <c r="N25" s="31"/>
      <c r="O25" s="31"/>
    </row>
    <row r="26" spans="1:15" s="3" customFormat="1" ht="15.75" customHeight="1" x14ac:dyDescent="0.25">
      <c r="A26" s="116" t="s">
        <v>68</v>
      </c>
      <c r="B26" s="68">
        <v>1652053.8854602163</v>
      </c>
      <c r="C26" s="68">
        <f>SUM(C27:C28)</f>
        <v>39817</v>
      </c>
      <c r="D26" s="69">
        <f t="shared" ref="D26:D34" si="7">IF(B26=0,"-",C26/B26*100)</f>
        <v>2.4101514091296172</v>
      </c>
      <c r="E26" s="68">
        <f>E27+E28</f>
        <v>50000</v>
      </c>
      <c r="F26" s="69">
        <f t="shared" ref="F26:F34" si="8">IF(C26=0,"-",E26/C26*100)</f>
        <v>125.57450335283924</v>
      </c>
      <c r="G26" s="68">
        <f>G27+G28</f>
        <v>20000</v>
      </c>
      <c r="H26" s="69">
        <f t="shared" ref="H26:H34" si="9">IF(E26=0,"-",G26/E26*100)</f>
        <v>40</v>
      </c>
      <c r="I26" s="68">
        <f>I27+I28</f>
        <v>30000</v>
      </c>
      <c r="J26" s="69">
        <f t="shared" ref="J26:J34" si="10">IF(G26=0,"-",I26/G26*100)</f>
        <v>150</v>
      </c>
      <c r="L26" s="40"/>
      <c r="M26" s="31"/>
      <c r="N26" s="31"/>
      <c r="O26" s="31"/>
    </row>
    <row r="27" spans="1:15" s="3" customFormat="1" ht="15.75" customHeight="1" x14ac:dyDescent="0.25">
      <c r="A27" s="70" t="s">
        <v>38</v>
      </c>
      <c r="B27" s="71">
        <v>1644105.5849757779</v>
      </c>
      <c r="C27" s="71">
        <v>39817</v>
      </c>
      <c r="D27" s="72">
        <f t="shared" si="7"/>
        <v>2.4218030985270698</v>
      </c>
      <c r="E27" s="71">
        <v>50000</v>
      </c>
      <c r="F27" s="72">
        <f t="shared" si="8"/>
        <v>125.57450335283924</v>
      </c>
      <c r="G27" s="71">
        <v>20000</v>
      </c>
      <c r="H27" s="72">
        <f t="shared" si="9"/>
        <v>40</v>
      </c>
      <c r="I27" s="71">
        <v>30000</v>
      </c>
      <c r="J27" s="72">
        <f t="shared" si="10"/>
        <v>150</v>
      </c>
      <c r="L27" s="41"/>
      <c r="M27" s="42"/>
      <c r="N27" s="42"/>
      <c r="O27" s="42"/>
    </row>
    <row r="28" spans="1:15" s="3" customFormat="1" ht="15.75" customHeight="1" x14ac:dyDescent="0.25">
      <c r="A28" s="70" t="s">
        <v>44</v>
      </c>
      <c r="B28" s="71">
        <v>7948.3004844382504</v>
      </c>
      <c r="C28" s="71">
        <v>0</v>
      </c>
      <c r="D28" s="72">
        <f t="shared" si="7"/>
        <v>0</v>
      </c>
      <c r="E28" s="71">
        <v>0</v>
      </c>
      <c r="F28" s="72" t="str">
        <f t="shared" si="8"/>
        <v>-</v>
      </c>
      <c r="G28" s="71">
        <v>0</v>
      </c>
      <c r="H28" s="72" t="str">
        <f t="shared" si="9"/>
        <v>-</v>
      </c>
      <c r="I28" s="71">
        <v>0</v>
      </c>
      <c r="J28" s="72" t="str">
        <f t="shared" si="10"/>
        <v>-</v>
      </c>
    </row>
    <row r="29" spans="1:15" s="3" customFormat="1" ht="15.75" customHeight="1" x14ac:dyDescent="0.25">
      <c r="A29" s="116" t="s">
        <v>69</v>
      </c>
      <c r="B29" s="68">
        <v>3639252.4626717097</v>
      </c>
      <c r="C29" s="68">
        <f>SUM(C30:C34)</f>
        <v>1863262</v>
      </c>
      <c r="D29" s="69">
        <f t="shared" si="7"/>
        <v>51.199031095306601</v>
      </c>
      <c r="E29" s="68">
        <f>SUM(E30:E34)</f>
        <v>1332600</v>
      </c>
      <c r="F29" s="69">
        <f t="shared" si="8"/>
        <v>71.519732597992132</v>
      </c>
      <c r="G29" s="68">
        <f>SUM(G30:G34)</f>
        <v>1649104</v>
      </c>
      <c r="H29" s="69">
        <f t="shared" si="9"/>
        <v>123.75086297463605</v>
      </c>
      <c r="I29" s="68">
        <f>SUM(I30:I34)</f>
        <v>1634044</v>
      </c>
      <c r="J29" s="69">
        <f t="shared" si="10"/>
        <v>99.086776819412236</v>
      </c>
      <c r="L29" s="40"/>
      <c r="M29" s="31"/>
      <c r="N29" s="31"/>
      <c r="O29" s="31"/>
    </row>
    <row r="30" spans="1:15" s="3" customFormat="1" ht="15.75" customHeight="1" x14ac:dyDescent="0.25">
      <c r="A30" s="70" t="s">
        <v>38</v>
      </c>
      <c r="B30" s="71">
        <v>0</v>
      </c>
      <c r="C30" s="71">
        <v>405745</v>
      </c>
      <c r="D30" s="72" t="str">
        <f t="shared" si="7"/>
        <v>-</v>
      </c>
      <c r="E30" s="71">
        <v>512727</v>
      </c>
      <c r="F30" s="72">
        <f t="shared" si="8"/>
        <v>126.36680673822229</v>
      </c>
      <c r="G30" s="71">
        <v>682747</v>
      </c>
      <c r="H30" s="72">
        <f t="shared" si="9"/>
        <v>133.15994671628371</v>
      </c>
      <c r="I30" s="71">
        <v>667687</v>
      </c>
      <c r="J30" s="72">
        <f t="shared" si="10"/>
        <v>97.794204881163878</v>
      </c>
      <c r="L30" s="41"/>
      <c r="M30" s="42"/>
      <c r="N30" s="42"/>
      <c r="O30" s="42"/>
    </row>
    <row r="31" spans="1:15" ht="15.75" customHeight="1" x14ac:dyDescent="0.25">
      <c r="A31" s="70" t="s">
        <v>47</v>
      </c>
      <c r="B31" s="71">
        <v>844176.24659897794</v>
      </c>
      <c r="C31" s="71">
        <v>201885</v>
      </c>
      <c r="D31" s="72">
        <f t="shared" si="7"/>
        <v>23.915029688806744</v>
      </c>
      <c r="E31" s="71">
        <v>384</v>
      </c>
      <c r="F31" s="72">
        <f t="shared" si="8"/>
        <v>0.19020729623300392</v>
      </c>
      <c r="G31" s="71">
        <v>150508</v>
      </c>
      <c r="H31" s="72">
        <f t="shared" si="9"/>
        <v>39194.791666666672</v>
      </c>
      <c r="I31" s="71">
        <v>150508</v>
      </c>
      <c r="J31" s="72">
        <f t="shared" si="10"/>
        <v>100</v>
      </c>
      <c r="L31" s="41"/>
      <c r="M31" s="42"/>
      <c r="N31" s="42"/>
      <c r="O31" s="42"/>
    </row>
    <row r="32" spans="1:15" ht="15.75" customHeight="1" x14ac:dyDescent="0.25">
      <c r="A32" s="70" t="s">
        <v>44</v>
      </c>
      <c r="B32" s="71">
        <v>2401563.8449797593</v>
      </c>
      <c r="C32" s="71">
        <v>746109</v>
      </c>
      <c r="D32" s="72">
        <f t="shared" si="7"/>
        <v>31.067631267004202</v>
      </c>
      <c r="E32" s="71">
        <v>298198</v>
      </c>
      <c r="F32" s="72">
        <f t="shared" si="8"/>
        <v>39.967082557642378</v>
      </c>
      <c r="G32" s="71">
        <v>297558</v>
      </c>
      <c r="H32" s="72">
        <f t="shared" si="9"/>
        <v>99.785377500855134</v>
      </c>
      <c r="I32" s="71">
        <v>297558</v>
      </c>
      <c r="J32" s="72">
        <f t="shared" si="10"/>
        <v>100</v>
      </c>
      <c r="L32" s="41"/>
      <c r="M32" s="42"/>
      <c r="N32" s="42"/>
      <c r="O32" s="42"/>
    </row>
    <row r="33" spans="1:15" ht="15.75" customHeight="1" x14ac:dyDescent="0.25">
      <c r="A33" s="70" t="s">
        <v>39</v>
      </c>
      <c r="B33" s="71">
        <v>393512.37109297229</v>
      </c>
      <c r="C33" s="71">
        <v>484291</v>
      </c>
      <c r="D33" s="72">
        <f t="shared" si="7"/>
        <v>123.06881195498174</v>
      </c>
      <c r="E33" s="71">
        <v>521291</v>
      </c>
      <c r="F33" s="72">
        <f t="shared" si="8"/>
        <v>107.64003460729189</v>
      </c>
      <c r="G33" s="71">
        <v>518291</v>
      </c>
      <c r="H33" s="72">
        <f t="shared" si="9"/>
        <v>99.424505698352732</v>
      </c>
      <c r="I33" s="71">
        <v>518291</v>
      </c>
      <c r="J33" s="72">
        <f t="shared" si="10"/>
        <v>100</v>
      </c>
      <c r="L33" s="41"/>
      <c r="M33" s="42"/>
      <c r="N33" s="42"/>
      <c r="O33" s="42"/>
    </row>
    <row r="34" spans="1:15" ht="15.75" customHeight="1" x14ac:dyDescent="0.25">
      <c r="A34" s="70" t="s">
        <v>60</v>
      </c>
      <c r="B34" s="71">
        <v>0</v>
      </c>
      <c r="C34" s="71">
        <v>25232</v>
      </c>
      <c r="D34" s="72" t="str">
        <f t="shared" si="7"/>
        <v>-</v>
      </c>
      <c r="E34" s="71">
        <v>0</v>
      </c>
      <c r="F34" s="72">
        <f t="shared" si="8"/>
        <v>0</v>
      </c>
      <c r="G34" s="71">
        <v>0</v>
      </c>
      <c r="H34" s="72" t="str">
        <f t="shared" si="9"/>
        <v>-</v>
      </c>
      <c r="I34" s="71">
        <v>0</v>
      </c>
      <c r="J34" s="72" t="str">
        <f t="shared" si="10"/>
        <v>-</v>
      </c>
    </row>
    <row r="35" spans="1:15" x14ac:dyDescent="0.25">
      <c r="A35" s="70"/>
      <c r="B35" s="71"/>
      <c r="C35" s="71"/>
      <c r="D35" s="92"/>
      <c r="E35" s="52"/>
      <c r="F35" s="92"/>
      <c r="G35" s="52"/>
      <c r="H35" s="92"/>
      <c r="I35" s="52"/>
      <c r="J35" s="92"/>
    </row>
    <row r="36" spans="1:15" ht="15.75" customHeight="1" x14ac:dyDescent="0.25">
      <c r="A36" s="119" t="s">
        <v>70</v>
      </c>
      <c r="B36" s="108">
        <v>5291306.3481319258</v>
      </c>
      <c r="C36" s="108">
        <f>C26+C29</f>
        <v>1903079</v>
      </c>
      <c r="D36" s="110">
        <f t="shared" ref="D36" si="11">C36/B36*100</f>
        <v>35.966146633560051</v>
      </c>
      <c r="E36" s="108">
        <f>E25</f>
        <v>1382600</v>
      </c>
      <c r="F36" s="110">
        <f t="shared" ref="F36" si="12">E36/C36*100</f>
        <v>72.650688699733436</v>
      </c>
      <c r="G36" s="108">
        <f>G25</f>
        <v>1669104</v>
      </c>
      <c r="H36" s="110">
        <f t="shared" ref="H36" si="13">G36/E36*100</f>
        <v>120.72211774916823</v>
      </c>
      <c r="I36" s="108">
        <f>I25</f>
        <v>1664044</v>
      </c>
      <c r="J36" s="110">
        <f t="shared" ref="J36" si="14">I36/G36*100</f>
        <v>99.69684333630498</v>
      </c>
      <c r="L36" s="40"/>
      <c r="M36" s="31"/>
      <c r="N36" s="31"/>
      <c r="O36" s="31"/>
    </row>
  </sheetData>
  <mergeCells count="2">
    <mergeCell ref="A4:I4"/>
    <mergeCell ref="A21:I21"/>
  </mergeCells>
  <conditionalFormatting sqref="E10">
    <cfRule type="containsBlanks" dxfId="14" priority="18">
      <formula>LEN(TRIM(E10))=0</formula>
    </cfRule>
  </conditionalFormatting>
  <conditionalFormatting sqref="E12">
    <cfRule type="containsBlanks" dxfId="13" priority="17">
      <formula>LEN(TRIM(E12))=0</formula>
    </cfRule>
  </conditionalFormatting>
  <conditionalFormatting sqref="E14:E15">
    <cfRule type="containsBlanks" dxfId="12" priority="16">
      <formula>LEN(TRIM(E14))=0</formula>
    </cfRule>
  </conditionalFormatting>
  <conditionalFormatting sqref="E27:E28">
    <cfRule type="containsBlanks" dxfId="11" priority="8">
      <formula>LEN(TRIM(E27))=0</formula>
    </cfRule>
  </conditionalFormatting>
  <conditionalFormatting sqref="E34">
    <cfRule type="containsBlanks" dxfId="10" priority="7">
      <formula>LEN(TRIM(E34))=0</formula>
    </cfRule>
  </conditionalFormatting>
  <conditionalFormatting sqref="G10">
    <cfRule type="containsBlanks" dxfId="9" priority="15">
      <formula>LEN(TRIM(G10))=0</formula>
    </cfRule>
  </conditionalFormatting>
  <conditionalFormatting sqref="G12">
    <cfRule type="containsBlanks" dxfId="8" priority="14">
      <formula>LEN(TRIM(G12))=0</formula>
    </cfRule>
  </conditionalFormatting>
  <conditionalFormatting sqref="G14:G15">
    <cfRule type="containsBlanks" dxfId="7" priority="13">
      <formula>LEN(TRIM(G14))=0</formula>
    </cfRule>
  </conditionalFormatting>
  <conditionalFormatting sqref="G27:G28">
    <cfRule type="containsBlanks" dxfId="6" priority="6">
      <formula>LEN(TRIM(G27))=0</formula>
    </cfRule>
  </conditionalFormatting>
  <conditionalFormatting sqref="G34">
    <cfRule type="containsBlanks" dxfId="5" priority="5">
      <formula>LEN(TRIM(G34))=0</formula>
    </cfRule>
  </conditionalFormatting>
  <conditionalFormatting sqref="I10">
    <cfRule type="containsBlanks" dxfId="4" priority="12">
      <formula>LEN(TRIM(I10))=0</formula>
    </cfRule>
  </conditionalFormatting>
  <conditionalFormatting sqref="I12">
    <cfRule type="containsBlanks" dxfId="3" priority="11">
      <formula>LEN(TRIM(I12))=0</formula>
    </cfRule>
  </conditionalFormatting>
  <conditionalFormatting sqref="I14:I15">
    <cfRule type="containsBlanks" dxfId="2" priority="10">
      <formula>LEN(TRIM(I14))=0</formula>
    </cfRule>
  </conditionalFormatting>
  <conditionalFormatting sqref="I27:I28">
    <cfRule type="containsBlanks" dxfId="1" priority="3">
      <formula>LEN(TRIM(I27))=0</formula>
    </cfRule>
  </conditionalFormatting>
  <conditionalFormatting sqref="I34">
    <cfRule type="containsBlanks" dxfId="0" priority="2">
      <formula>LEN(TRIM(I34))=0</formula>
    </cfRule>
  </conditionalFormatting>
  <pageMargins left="0.19685039370078741" right="0.19685039370078741" top="0.39370078740157483" bottom="0.39370078740157483" header="0.19685039370078741" footer="0.19685039370078741"/>
  <pageSetup paperSize="9" scale="82" firstPageNumber="7" orientation="landscape" useFirstPageNumber="1" r:id="rId1"/>
  <headerFooter>
    <oddFooter>&amp;C&amp;P</oddFooter>
  </headerFooter>
  <ignoredErrors>
    <ignoredError sqref="F25:J26 F8:J9 F16:J17 F14:F15 H14:H15 F13:J13 F12 H12 F11:J11 F10 H10 J10 J12 J14:J15 F29:J29 F27:F28 H27:H28 J27:J28 F35:J36 F30:F34 H30:H34 J30:J34 D8:D17 D25:D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765"/>
  <sheetViews>
    <sheetView topLeftCell="A1741" zoomScaleNormal="100" workbookViewId="0">
      <selection activeCell="A1754" sqref="A1754"/>
    </sheetView>
  </sheetViews>
  <sheetFormatPr defaultRowHeight="15" x14ac:dyDescent="0.25"/>
  <cols>
    <col min="1" max="1" width="94.140625" customWidth="1"/>
    <col min="2" max="2" width="17.5703125" bestFit="1" customWidth="1"/>
    <col min="3" max="3" width="19.140625" customWidth="1"/>
    <col min="4" max="4" width="17.5703125" bestFit="1" customWidth="1"/>
    <col min="5" max="5" width="3.28515625" customWidth="1"/>
  </cols>
  <sheetData>
    <row r="1" spans="1:5" x14ac:dyDescent="0.25">
      <c r="A1" s="123"/>
      <c r="B1" s="123"/>
      <c r="C1" s="123"/>
      <c r="D1" s="123"/>
      <c r="E1" s="124">
        <v>7.5345000000000004</v>
      </c>
    </row>
    <row r="2" spans="1:5" ht="19.5" x14ac:dyDescent="0.25">
      <c r="A2" s="175" t="s">
        <v>7</v>
      </c>
      <c r="B2" s="175"/>
      <c r="C2" s="175"/>
      <c r="D2" s="175"/>
    </row>
    <row r="3" spans="1:5" x14ac:dyDescent="0.25">
      <c r="A3" s="123"/>
      <c r="B3" s="125"/>
      <c r="C3" s="125"/>
      <c r="D3" s="125"/>
    </row>
    <row r="4" spans="1:5" ht="15.75" x14ac:dyDescent="0.25">
      <c r="A4" s="170" t="s">
        <v>128</v>
      </c>
      <c r="B4" s="170"/>
      <c r="C4" s="170"/>
      <c r="D4" s="170"/>
    </row>
    <row r="5" spans="1:5" ht="15.75" x14ac:dyDescent="0.25">
      <c r="A5" s="30"/>
      <c r="B5" s="30"/>
      <c r="C5" s="30"/>
      <c r="D5" s="30"/>
    </row>
    <row r="6" spans="1:5" ht="32.25" customHeight="1" x14ac:dyDescent="0.25">
      <c r="A6" s="166" t="s">
        <v>132</v>
      </c>
      <c r="B6" s="166"/>
      <c r="C6" s="166"/>
      <c r="D6" s="166"/>
    </row>
    <row r="7" spans="1:5" x14ac:dyDescent="0.25">
      <c r="A7" s="123"/>
      <c r="B7" s="123"/>
      <c r="C7" s="123"/>
      <c r="D7" s="123"/>
    </row>
    <row r="8" spans="1:5" ht="30" x14ac:dyDescent="0.25">
      <c r="A8" s="126" t="s">
        <v>10</v>
      </c>
      <c r="B8" s="126" t="s">
        <v>145</v>
      </c>
      <c r="C8" s="126" t="s">
        <v>32</v>
      </c>
      <c r="D8" s="126" t="s">
        <v>139</v>
      </c>
    </row>
    <row r="9" spans="1:5" x14ac:dyDescent="0.25">
      <c r="A9" s="127">
        <v>1</v>
      </c>
      <c r="B9" s="127">
        <v>2</v>
      </c>
      <c r="C9" s="127">
        <v>3</v>
      </c>
      <c r="D9" s="127">
        <v>4</v>
      </c>
    </row>
    <row r="10" spans="1:5" x14ac:dyDescent="0.25">
      <c r="A10" s="74" t="s">
        <v>72</v>
      </c>
      <c r="B10" s="128">
        <v>173982626</v>
      </c>
      <c r="C10" s="128">
        <v>163480750</v>
      </c>
      <c r="D10" s="128">
        <v>158804752</v>
      </c>
      <c r="E10" s="129"/>
    </row>
    <row r="11" spans="1:5" x14ac:dyDescent="0.25">
      <c r="A11" s="130"/>
      <c r="B11" s="131"/>
      <c r="C11" s="131"/>
      <c r="D11" s="131"/>
    </row>
    <row r="12" spans="1:5" ht="23.25" customHeight="1" x14ac:dyDescent="0.25">
      <c r="A12" s="146" t="s">
        <v>126</v>
      </c>
      <c r="B12" s="147">
        <v>568346</v>
      </c>
      <c r="C12" s="147">
        <v>1023363</v>
      </c>
      <c r="D12" s="147">
        <v>606732</v>
      </c>
    </row>
    <row r="13" spans="1:5" x14ac:dyDescent="0.25">
      <c r="A13" s="152" t="s">
        <v>127</v>
      </c>
      <c r="B13" s="153">
        <v>253296</v>
      </c>
      <c r="C13" s="153">
        <v>666473</v>
      </c>
      <c r="D13" s="153">
        <v>258473</v>
      </c>
    </row>
    <row r="14" spans="1:5" s="120" customFormat="1" x14ac:dyDescent="0.25">
      <c r="A14" s="148" t="s">
        <v>38</v>
      </c>
      <c r="B14" s="132">
        <v>253296</v>
      </c>
      <c r="C14" s="132">
        <v>666473</v>
      </c>
      <c r="D14" s="132">
        <v>258473</v>
      </c>
    </row>
    <row r="15" spans="1:5" s="120" customFormat="1" x14ac:dyDescent="0.25">
      <c r="A15" s="148"/>
      <c r="B15" s="132"/>
      <c r="C15" s="132"/>
      <c r="D15" s="132"/>
    </row>
    <row r="16" spans="1:5" s="120" customFormat="1" x14ac:dyDescent="0.25">
      <c r="A16" s="130" t="s">
        <v>150</v>
      </c>
      <c r="B16" s="131">
        <v>120869</v>
      </c>
      <c r="C16" s="131">
        <v>121000</v>
      </c>
      <c r="D16" s="131">
        <v>121000</v>
      </c>
    </row>
    <row r="17" spans="1:4" x14ac:dyDescent="0.25">
      <c r="A17" s="149" t="s">
        <v>151</v>
      </c>
      <c r="B17" s="150">
        <v>120869</v>
      </c>
      <c r="C17" s="150">
        <v>121000</v>
      </c>
      <c r="D17" s="150">
        <v>121000</v>
      </c>
    </row>
    <row r="18" spans="1:4" x14ac:dyDescent="0.25">
      <c r="A18" s="148" t="s">
        <v>38</v>
      </c>
      <c r="B18" s="132">
        <v>120869</v>
      </c>
      <c r="C18" s="132">
        <v>121000</v>
      </c>
      <c r="D18" s="132">
        <v>121000</v>
      </c>
    </row>
    <row r="19" spans="1:4" s="120" customFormat="1" x14ac:dyDescent="0.25">
      <c r="A19" s="130" t="s">
        <v>18</v>
      </c>
      <c r="B19" s="131">
        <v>120869</v>
      </c>
      <c r="C19" s="131">
        <v>121000</v>
      </c>
      <c r="D19" s="131">
        <v>121000</v>
      </c>
    </row>
    <row r="20" spans="1:4" s="48" customFormat="1" x14ac:dyDescent="0.25">
      <c r="A20" s="151" t="s">
        <v>52</v>
      </c>
      <c r="B20" s="131">
        <v>120869</v>
      </c>
      <c r="C20" s="131">
        <v>121000</v>
      </c>
      <c r="D20" s="131">
        <v>121000</v>
      </c>
    </row>
    <row r="21" spans="1:4" s="48" customFormat="1" x14ac:dyDescent="0.25">
      <c r="A21" s="151"/>
      <c r="B21" s="131"/>
      <c r="C21" s="131"/>
      <c r="D21" s="131"/>
    </row>
    <row r="22" spans="1:4" s="48" customFormat="1" x14ac:dyDescent="0.25">
      <c r="A22" s="130" t="s">
        <v>152</v>
      </c>
      <c r="B22" s="131">
        <v>132427</v>
      </c>
      <c r="C22" s="131">
        <v>545473</v>
      </c>
      <c r="D22" s="131">
        <v>137473</v>
      </c>
    </row>
    <row r="23" spans="1:4" x14ac:dyDescent="0.25">
      <c r="A23" s="149" t="s">
        <v>153</v>
      </c>
      <c r="B23" s="150">
        <v>25000</v>
      </c>
      <c r="C23" s="150">
        <v>28000</v>
      </c>
      <c r="D23" s="150">
        <v>30000</v>
      </c>
    </row>
    <row r="24" spans="1:4" s="120" customFormat="1" x14ac:dyDescent="0.25">
      <c r="A24" s="148" t="s">
        <v>38</v>
      </c>
      <c r="B24" s="132">
        <v>25000</v>
      </c>
      <c r="C24" s="132">
        <v>28000</v>
      </c>
      <c r="D24" s="132">
        <v>30000</v>
      </c>
    </row>
    <row r="25" spans="1:4" s="120" customFormat="1" x14ac:dyDescent="0.25">
      <c r="A25" s="130" t="s">
        <v>18</v>
      </c>
      <c r="B25" s="131">
        <v>25000</v>
      </c>
      <c r="C25" s="131">
        <v>28000</v>
      </c>
      <c r="D25" s="131">
        <v>30000</v>
      </c>
    </row>
    <row r="26" spans="1:4" x14ac:dyDescent="0.25">
      <c r="A26" s="151" t="s">
        <v>52</v>
      </c>
      <c r="B26" s="131">
        <v>25000</v>
      </c>
      <c r="C26" s="131">
        <v>28000</v>
      </c>
      <c r="D26" s="131">
        <v>30000</v>
      </c>
    </row>
    <row r="27" spans="1:4" x14ac:dyDescent="0.25">
      <c r="A27" s="149" t="s">
        <v>154</v>
      </c>
      <c r="B27" s="150">
        <v>57254</v>
      </c>
      <c r="C27" s="150">
        <v>57300</v>
      </c>
      <c r="D27" s="150">
        <v>57300</v>
      </c>
    </row>
    <row r="28" spans="1:4" s="120" customFormat="1" x14ac:dyDescent="0.25">
      <c r="A28" s="148" t="s">
        <v>38</v>
      </c>
      <c r="B28" s="132">
        <v>57254</v>
      </c>
      <c r="C28" s="132">
        <v>57300</v>
      </c>
      <c r="D28" s="132">
        <v>57300</v>
      </c>
    </row>
    <row r="29" spans="1:4" s="120" customFormat="1" x14ac:dyDescent="0.25">
      <c r="A29" s="130" t="s">
        <v>18</v>
      </c>
      <c r="B29" s="131">
        <v>57254</v>
      </c>
      <c r="C29" s="131">
        <v>57300</v>
      </c>
      <c r="D29" s="131">
        <v>57300</v>
      </c>
    </row>
    <row r="30" spans="1:4" x14ac:dyDescent="0.25">
      <c r="A30" s="151" t="s">
        <v>52</v>
      </c>
      <c r="B30" s="131">
        <v>55263</v>
      </c>
      <c r="C30" s="131">
        <v>55336</v>
      </c>
      <c r="D30" s="131">
        <v>55236</v>
      </c>
    </row>
    <row r="31" spans="1:4" x14ac:dyDescent="0.25">
      <c r="A31" s="151" t="s">
        <v>56</v>
      </c>
      <c r="B31" s="131">
        <v>1991</v>
      </c>
      <c r="C31" s="131">
        <v>1964</v>
      </c>
      <c r="D31" s="131">
        <v>2064</v>
      </c>
    </row>
    <row r="32" spans="1:4" x14ac:dyDescent="0.25">
      <c r="A32" s="149" t="s">
        <v>155</v>
      </c>
      <c r="B32" s="150">
        <v>50173</v>
      </c>
      <c r="C32" s="150">
        <v>50173</v>
      </c>
      <c r="D32" s="150">
        <v>50173</v>
      </c>
    </row>
    <row r="33" spans="1:4" s="120" customFormat="1" x14ac:dyDescent="0.25">
      <c r="A33" s="148" t="s">
        <v>38</v>
      </c>
      <c r="B33" s="132">
        <v>50173</v>
      </c>
      <c r="C33" s="132">
        <v>50173</v>
      </c>
      <c r="D33" s="132">
        <v>50173</v>
      </c>
    </row>
    <row r="34" spans="1:4" s="120" customFormat="1" x14ac:dyDescent="0.25">
      <c r="A34" s="130" t="s">
        <v>18</v>
      </c>
      <c r="B34" s="131">
        <v>50173</v>
      </c>
      <c r="C34" s="131">
        <v>50173</v>
      </c>
      <c r="D34" s="131">
        <v>50173</v>
      </c>
    </row>
    <row r="35" spans="1:4" x14ac:dyDescent="0.25">
      <c r="A35" s="151" t="s">
        <v>57</v>
      </c>
      <c r="B35" s="131">
        <v>50173</v>
      </c>
      <c r="C35" s="131">
        <v>50173</v>
      </c>
      <c r="D35" s="131">
        <v>50173</v>
      </c>
    </row>
    <row r="36" spans="1:4" x14ac:dyDescent="0.25">
      <c r="A36" s="149" t="s">
        <v>156</v>
      </c>
      <c r="B36" s="150">
        <v>0</v>
      </c>
      <c r="C36" s="150">
        <v>410000</v>
      </c>
      <c r="D36" s="150">
        <v>0</v>
      </c>
    </row>
    <row r="37" spans="1:4" s="120" customFormat="1" x14ac:dyDescent="0.25">
      <c r="A37" s="148" t="s">
        <v>38</v>
      </c>
      <c r="B37" s="132">
        <v>0</v>
      </c>
      <c r="C37" s="132">
        <v>410000</v>
      </c>
      <c r="D37" s="132">
        <v>0</v>
      </c>
    </row>
    <row r="38" spans="1:4" s="120" customFormat="1" x14ac:dyDescent="0.25">
      <c r="A38" s="130" t="s">
        <v>18</v>
      </c>
      <c r="B38" s="131">
        <v>0</v>
      </c>
      <c r="C38" s="131">
        <v>410000</v>
      </c>
      <c r="D38" s="131">
        <v>0</v>
      </c>
    </row>
    <row r="39" spans="1:4" x14ac:dyDescent="0.25">
      <c r="A39" s="151" t="s">
        <v>52</v>
      </c>
      <c r="B39" s="131">
        <v>0</v>
      </c>
      <c r="C39" s="131">
        <v>360000</v>
      </c>
      <c r="D39" s="131">
        <v>0</v>
      </c>
    </row>
    <row r="40" spans="1:4" x14ac:dyDescent="0.25">
      <c r="A40" s="151" t="s">
        <v>57</v>
      </c>
      <c r="B40" s="131">
        <v>0</v>
      </c>
      <c r="C40" s="131">
        <v>50000</v>
      </c>
      <c r="D40" s="131">
        <v>0</v>
      </c>
    </row>
    <row r="41" spans="1:4" x14ac:dyDescent="0.25">
      <c r="A41" s="151"/>
      <c r="B41" s="131"/>
      <c r="C41" s="131"/>
      <c r="D41" s="131"/>
    </row>
    <row r="42" spans="1:4" x14ac:dyDescent="0.25">
      <c r="A42" s="151"/>
      <c r="B42" s="131"/>
      <c r="C42" s="131"/>
      <c r="D42" s="131"/>
    </row>
    <row r="43" spans="1:4" x14ac:dyDescent="0.25">
      <c r="A43" s="152" t="s">
        <v>157</v>
      </c>
      <c r="B43" s="153">
        <v>315050</v>
      </c>
      <c r="C43" s="153">
        <v>356890</v>
      </c>
      <c r="D43" s="153">
        <v>348259</v>
      </c>
    </row>
    <row r="44" spans="1:4" s="120" customFormat="1" x14ac:dyDescent="0.25">
      <c r="A44" s="148" t="s">
        <v>38</v>
      </c>
      <c r="B44" s="132">
        <v>315050</v>
      </c>
      <c r="C44" s="132">
        <v>356890</v>
      </c>
      <c r="D44" s="132">
        <v>348259</v>
      </c>
    </row>
    <row r="45" spans="1:4" x14ac:dyDescent="0.25">
      <c r="A45" s="130" t="s">
        <v>158</v>
      </c>
      <c r="B45" s="131">
        <v>315050</v>
      </c>
      <c r="C45" s="131">
        <v>356890</v>
      </c>
      <c r="D45" s="131">
        <v>348259</v>
      </c>
    </row>
    <row r="46" spans="1:4" x14ac:dyDescent="0.25">
      <c r="A46" s="149" t="s">
        <v>159</v>
      </c>
      <c r="B46" s="150">
        <v>118337</v>
      </c>
      <c r="C46" s="150">
        <v>139700</v>
      </c>
      <c r="D46" s="150">
        <v>121069</v>
      </c>
    </row>
    <row r="47" spans="1:4" s="120" customFormat="1" x14ac:dyDescent="0.25">
      <c r="A47" s="148" t="s">
        <v>38</v>
      </c>
      <c r="B47" s="132">
        <v>118337</v>
      </c>
      <c r="C47" s="132">
        <v>139700</v>
      </c>
      <c r="D47" s="132">
        <v>121069</v>
      </c>
    </row>
    <row r="48" spans="1:4" s="120" customFormat="1" x14ac:dyDescent="0.25">
      <c r="A48" s="130" t="s">
        <v>18</v>
      </c>
      <c r="B48" s="131">
        <v>118337</v>
      </c>
      <c r="C48" s="131">
        <v>139700</v>
      </c>
      <c r="D48" s="131">
        <v>121069</v>
      </c>
    </row>
    <row r="49" spans="1:4" s="120" customFormat="1" x14ac:dyDescent="0.25">
      <c r="A49" s="151" t="s">
        <v>51</v>
      </c>
      <c r="B49" s="131">
        <v>91228</v>
      </c>
      <c r="C49" s="131">
        <v>112400</v>
      </c>
      <c r="D49" s="131">
        <v>93960</v>
      </c>
    </row>
    <row r="50" spans="1:4" x14ac:dyDescent="0.25">
      <c r="A50" s="151" t="s">
        <v>52</v>
      </c>
      <c r="B50" s="131">
        <v>27109</v>
      </c>
      <c r="C50" s="131">
        <v>27300</v>
      </c>
      <c r="D50" s="131">
        <v>27109</v>
      </c>
    </row>
    <row r="51" spans="1:4" x14ac:dyDescent="0.25">
      <c r="A51" s="149" t="s">
        <v>160</v>
      </c>
      <c r="B51" s="150">
        <v>30000</v>
      </c>
      <c r="C51" s="150">
        <v>30000</v>
      </c>
      <c r="D51" s="150">
        <v>30000</v>
      </c>
    </row>
    <row r="52" spans="1:4" s="120" customFormat="1" x14ac:dyDescent="0.25">
      <c r="A52" s="148" t="s">
        <v>38</v>
      </c>
      <c r="B52" s="132">
        <v>30000</v>
      </c>
      <c r="C52" s="132">
        <v>30000</v>
      </c>
      <c r="D52" s="132">
        <v>30000</v>
      </c>
    </row>
    <row r="53" spans="1:4" x14ac:dyDescent="0.25">
      <c r="A53" s="130" t="s">
        <v>18</v>
      </c>
      <c r="B53" s="131">
        <v>30000</v>
      </c>
      <c r="C53" s="131">
        <v>30000</v>
      </c>
      <c r="D53" s="131">
        <v>30000</v>
      </c>
    </row>
    <row r="54" spans="1:4" x14ac:dyDescent="0.25">
      <c r="A54" s="151" t="s">
        <v>57</v>
      </c>
      <c r="B54" s="131">
        <v>30000</v>
      </c>
      <c r="C54" s="131">
        <v>30000</v>
      </c>
      <c r="D54" s="131">
        <v>30000</v>
      </c>
    </row>
    <row r="55" spans="1:4" x14ac:dyDescent="0.25">
      <c r="A55" s="149" t="s">
        <v>161</v>
      </c>
      <c r="B55" s="150">
        <v>13272</v>
      </c>
      <c r="C55" s="150">
        <v>13272</v>
      </c>
      <c r="D55" s="150">
        <v>13272</v>
      </c>
    </row>
    <row r="56" spans="1:4" s="120" customFormat="1" x14ac:dyDescent="0.25">
      <c r="A56" s="148" t="s">
        <v>38</v>
      </c>
      <c r="B56" s="132">
        <v>13272</v>
      </c>
      <c r="C56" s="132">
        <v>13272</v>
      </c>
      <c r="D56" s="132">
        <v>13272</v>
      </c>
    </row>
    <row r="57" spans="1:4" x14ac:dyDescent="0.25">
      <c r="A57" s="130" t="s">
        <v>18</v>
      </c>
      <c r="B57" s="131">
        <v>13272</v>
      </c>
      <c r="C57" s="131">
        <v>13272</v>
      </c>
      <c r="D57" s="131">
        <v>13272</v>
      </c>
    </row>
    <row r="58" spans="1:4" x14ac:dyDescent="0.25">
      <c r="A58" s="151" t="s">
        <v>57</v>
      </c>
      <c r="B58" s="131">
        <v>13272</v>
      </c>
      <c r="C58" s="131">
        <v>13272</v>
      </c>
      <c r="D58" s="131">
        <v>13272</v>
      </c>
    </row>
    <row r="59" spans="1:4" s="120" customFormat="1" x14ac:dyDescent="0.25">
      <c r="A59" s="149" t="s">
        <v>162</v>
      </c>
      <c r="B59" s="150">
        <v>119451</v>
      </c>
      <c r="C59" s="150">
        <v>140000</v>
      </c>
      <c r="D59" s="150">
        <v>150000</v>
      </c>
    </row>
    <row r="60" spans="1:4" s="120" customFormat="1" x14ac:dyDescent="0.25">
      <c r="A60" s="148" t="s">
        <v>38</v>
      </c>
      <c r="B60" s="132">
        <v>119451</v>
      </c>
      <c r="C60" s="132">
        <v>140000</v>
      </c>
      <c r="D60" s="132">
        <v>150000</v>
      </c>
    </row>
    <row r="61" spans="1:4" x14ac:dyDescent="0.25">
      <c r="A61" s="130" t="s">
        <v>18</v>
      </c>
      <c r="B61" s="131">
        <v>119451</v>
      </c>
      <c r="C61" s="131">
        <v>140000</v>
      </c>
      <c r="D61" s="131">
        <v>150000</v>
      </c>
    </row>
    <row r="62" spans="1:4" x14ac:dyDescent="0.25">
      <c r="A62" s="151" t="s">
        <v>57</v>
      </c>
      <c r="B62" s="131">
        <v>119451</v>
      </c>
      <c r="C62" s="131">
        <v>140000</v>
      </c>
      <c r="D62" s="131">
        <v>150000</v>
      </c>
    </row>
    <row r="63" spans="1:4" s="120" customFormat="1" x14ac:dyDescent="0.25">
      <c r="A63" s="149" t="s">
        <v>163</v>
      </c>
      <c r="B63" s="150">
        <v>6636</v>
      </c>
      <c r="C63" s="150">
        <v>6636</v>
      </c>
      <c r="D63" s="150">
        <v>6636</v>
      </c>
    </row>
    <row r="64" spans="1:4" s="120" customFormat="1" x14ac:dyDescent="0.25">
      <c r="A64" s="148" t="s">
        <v>38</v>
      </c>
      <c r="B64" s="132">
        <v>6636</v>
      </c>
      <c r="C64" s="132">
        <v>6636</v>
      </c>
      <c r="D64" s="132">
        <v>6636</v>
      </c>
    </row>
    <row r="65" spans="1:4" x14ac:dyDescent="0.25">
      <c r="A65" s="130" t="s">
        <v>18</v>
      </c>
      <c r="B65" s="131">
        <v>6636</v>
      </c>
      <c r="C65" s="131">
        <v>6636</v>
      </c>
      <c r="D65" s="131">
        <v>6636</v>
      </c>
    </row>
    <row r="66" spans="1:4" x14ac:dyDescent="0.25">
      <c r="A66" s="151" t="s">
        <v>57</v>
      </c>
      <c r="B66" s="131">
        <v>6636</v>
      </c>
      <c r="C66" s="131">
        <v>6636</v>
      </c>
      <c r="D66" s="131">
        <v>6636</v>
      </c>
    </row>
    <row r="67" spans="1:4" s="120" customFormat="1" x14ac:dyDescent="0.25">
      <c r="A67" s="149" t="s">
        <v>164</v>
      </c>
      <c r="B67" s="150">
        <v>3982</v>
      </c>
      <c r="C67" s="150">
        <v>3982</v>
      </c>
      <c r="D67" s="150">
        <v>3982</v>
      </c>
    </row>
    <row r="68" spans="1:4" s="120" customFormat="1" x14ac:dyDescent="0.25">
      <c r="A68" s="148" t="s">
        <v>38</v>
      </c>
      <c r="B68" s="132">
        <v>3982</v>
      </c>
      <c r="C68" s="132">
        <v>3982</v>
      </c>
      <c r="D68" s="132">
        <v>3982</v>
      </c>
    </row>
    <row r="69" spans="1:4" x14ac:dyDescent="0.25">
      <c r="A69" s="130" t="s">
        <v>18</v>
      </c>
      <c r="B69" s="131">
        <v>3982</v>
      </c>
      <c r="C69" s="131">
        <v>3982</v>
      </c>
      <c r="D69" s="131">
        <v>3982</v>
      </c>
    </row>
    <row r="70" spans="1:4" x14ac:dyDescent="0.25">
      <c r="A70" s="151" t="s">
        <v>57</v>
      </c>
      <c r="B70" s="131">
        <v>3982</v>
      </c>
      <c r="C70" s="131">
        <v>3982</v>
      </c>
      <c r="D70" s="131">
        <v>3982</v>
      </c>
    </row>
    <row r="71" spans="1:4" x14ac:dyDescent="0.25">
      <c r="A71" s="149" t="s">
        <v>165</v>
      </c>
      <c r="B71" s="150">
        <v>100</v>
      </c>
      <c r="C71" s="150">
        <v>100</v>
      </c>
      <c r="D71" s="150">
        <v>100</v>
      </c>
    </row>
    <row r="72" spans="1:4" s="120" customFormat="1" x14ac:dyDescent="0.25">
      <c r="A72" s="148" t="s">
        <v>38</v>
      </c>
      <c r="B72" s="132">
        <v>100</v>
      </c>
      <c r="C72" s="132">
        <v>100</v>
      </c>
      <c r="D72" s="132">
        <v>100</v>
      </c>
    </row>
    <row r="73" spans="1:4" x14ac:dyDescent="0.25">
      <c r="A73" s="130" t="s">
        <v>18</v>
      </c>
      <c r="B73" s="131">
        <v>100</v>
      </c>
      <c r="C73" s="131">
        <v>100</v>
      </c>
      <c r="D73" s="131">
        <v>100</v>
      </c>
    </row>
    <row r="74" spans="1:4" x14ac:dyDescent="0.25">
      <c r="A74" s="151" t="s">
        <v>52</v>
      </c>
      <c r="B74" s="131">
        <v>100</v>
      </c>
      <c r="C74" s="131">
        <v>100</v>
      </c>
      <c r="D74" s="131">
        <v>100</v>
      </c>
    </row>
    <row r="75" spans="1:4" x14ac:dyDescent="0.25">
      <c r="A75" s="149" t="s">
        <v>166</v>
      </c>
      <c r="B75" s="150">
        <v>10000</v>
      </c>
      <c r="C75" s="150">
        <v>10000</v>
      </c>
      <c r="D75" s="150">
        <v>10000</v>
      </c>
    </row>
    <row r="76" spans="1:4" s="120" customFormat="1" x14ac:dyDescent="0.25">
      <c r="A76" s="148" t="s">
        <v>38</v>
      </c>
      <c r="B76" s="132">
        <v>10000</v>
      </c>
      <c r="C76" s="132">
        <v>10000</v>
      </c>
      <c r="D76" s="132">
        <v>10000</v>
      </c>
    </row>
    <row r="77" spans="1:4" x14ac:dyDescent="0.25">
      <c r="A77" s="130" t="s">
        <v>18</v>
      </c>
      <c r="B77" s="131">
        <v>10000</v>
      </c>
      <c r="C77" s="131">
        <v>10000</v>
      </c>
      <c r="D77" s="131">
        <v>10000</v>
      </c>
    </row>
    <row r="78" spans="1:4" x14ac:dyDescent="0.25">
      <c r="A78" s="151" t="s">
        <v>56</v>
      </c>
      <c r="B78" s="131">
        <v>10000</v>
      </c>
      <c r="C78" s="131">
        <v>10000</v>
      </c>
      <c r="D78" s="131">
        <v>10000</v>
      </c>
    </row>
    <row r="79" spans="1:4" x14ac:dyDescent="0.25">
      <c r="A79" s="149" t="s">
        <v>167</v>
      </c>
      <c r="B79" s="150">
        <v>13272</v>
      </c>
      <c r="C79" s="150">
        <v>13200</v>
      </c>
      <c r="D79" s="150">
        <v>13200</v>
      </c>
    </row>
    <row r="80" spans="1:4" s="120" customFormat="1" x14ac:dyDescent="0.25">
      <c r="A80" s="148" t="s">
        <v>38</v>
      </c>
      <c r="B80" s="132">
        <v>13272</v>
      </c>
      <c r="C80" s="132">
        <v>13200</v>
      </c>
      <c r="D80" s="132">
        <v>13200</v>
      </c>
    </row>
    <row r="81" spans="1:4" x14ac:dyDescent="0.25">
      <c r="A81" s="130" t="s">
        <v>18</v>
      </c>
      <c r="B81" s="131">
        <v>13272</v>
      </c>
      <c r="C81" s="131">
        <v>13200</v>
      </c>
      <c r="D81" s="131">
        <v>13200</v>
      </c>
    </row>
    <row r="82" spans="1:4" x14ac:dyDescent="0.25">
      <c r="A82" s="151" t="s">
        <v>52</v>
      </c>
      <c r="B82" s="131">
        <v>13272</v>
      </c>
      <c r="C82" s="131">
        <v>13200</v>
      </c>
      <c r="D82" s="131">
        <v>13200</v>
      </c>
    </row>
    <row r="83" spans="1:4" x14ac:dyDescent="0.25">
      <c r="A83" s="151"/>
      <c r="B83" s="131"/>
      <c r="C83" s="131"/>
      <c r="D83" s="131"/>
    </row>
    <row r="84" spans="1:4" x14ac:dyDescent="0.25">
      <c r="A84" s="151"/>
      <c r="B84" s="131"/>
      <c r="C84" s="131"/>
      <c r="D84" s="131"/>
    </row>
    <row r="85" spans="1:4" x14ac:dyDescent="0.25">
      <c r="A85" s="151"/>
      <c r="B85" s="131"/>
      <c r="C85" s="131"/>
      <c r="D85" s="131"/>
    </row>
    <row r="86" spans="1:4" x14ac:dyDescent="0.25">
      <c r="A86" s="151"/>
      <c r="B86" s="131"/>
      <c r="C86" s="131"/>
      <c r="D86" s="131"/>
    </row>
    <row r="87" spans="1:4" x14ac:dyDescent="0.25">
      <c r="A87" s="151"/>
      <c r="B87" s="131"/>
      <c r="C87" s="131"/>
      <c r="D87" s="131"/>
    </row>
    <row r="88" spans="1:4" x14ac:dyDescent="0.25">
      <c r="A88" s="151"/>
      <c r="B88" s="131"/>
      <c r="C88" s="131"/>
      <c r="D88" s="131"/>
    </row>
    <row r="89" spans="1:4" x14ac:dyDescent="0.25">
      <c r="A89" s="151"/>
      <c r="B89" s="131"/>
      <c r="C89" s="131"/>
      <c r="D89" s="131"/>
    </row>
    <row r="90" spans="1:4" x14ac:dyDescent="0.25">
      <c r="A90" s="151"/>
      <c r="B90" s="131"/>
      <c r="C90" s="131"/>
      <c r="D90" s="131"/>
    </row>
    <row r="91" spans="1:4" x14ac:dyDescent="0.25">
      <c r="A91" s="151"/>
      <c r="B91" s="131"/>
      <c r="C91" s="131"/>
      <c r="D91" s="131"/>
    </row>
    <row r="92" spans="1:4" x14ac:dyDescent="0.25">
      <c r="A92" s="151"/>
      <c r="B92" s="131"/>
      <c r="C92" s="131"/>
      <c r="D92" s="131"/>
    </row>
    <row r="93" spans="1:4" x14ac:dyDescent="0.25">
      <c r="A93" s="151"/>
      <c r="B93" s="131"/>
      <c r="C93" s="131"/>
      <c r="D93" s="131"/>
    </row>
    <row r="94" spans="1:4" x14ac:dyDescent="0.25">
      <c r="A94" s="151"/>
      <c r="B94" s="131"/>
      <c r="C94" s="131"/>
      <c r="D94" s="131"/>
    </row>
    <row r="95" spans="1:4" x14ac:dyDescent="0.25">
      <c r="A95" s="151"/>
      <c r="B95" s="131"/>
      <c r="C95" s="131"/>
      <c r="D95" s="131"/>
    </row>
    <row r="96" spans="1:4" x14ac:dyDescent="0.25">
      <c r="A96" s="151"/>
      <c r="B96" s="131"/>
      <c r="C96" s="131"/>
      <c r="D96" s="131"/>
    </row>
    <row r="97" spans="1:4" x14ac:dyDescent="0.25">
      <c r="A97" s="151"/>
      <c r="B97" s="131"/>
      <c r="C97" s="131"/>
      <c r="D97" s="131"/>
    </row>
    <row r="98" spans="1:4" x14ac:dyDescent="0.25">
      <c r="A98" s="151"/>
      <c r="B98" s="131"/>
      <c r="C98" s="131"/>
      <c r="D98" s="131"/>
    </row>
    <row r="99" spans="1:4" x14ac:dyDescent="0.25">
      <c r="A99" s="151"/>
      <c r="B99" s="131"/>
      <c r="C99" s="131"/>
      <c r="D99" s="131"/>
    </row>
    <row r="100" spans="1:4" x14ac:dyDescent="0.25">
      <c r="A100" s="151"/>
      <c r="B100" s="131"/>
      <c r="C100" s="131"/>
      <c r="D100" s="131"/>
    </row>
    <row r="101" spans="1:4" x14ac:dyDescent="0.25">
      <c r="A101" s="151"/>
      <c r="B101" s="131"/>
      <c r="C101" s="131"/>
      <c r="D101" s="131"/>
    </row>
    <row r="102" spans="1:4" x14ac:dyDescent="0.25">
      <c r="A102" s="151"/>
      <c r="B102" s="131"/>
      <c r="C102" s="131"/>
      <c r="D102" s="131"/>
    </row>
    <row r="103" spans="1:4" x14ac:dyDescent="0.25">
      <c r="A103" s="151"/>
      <c r="B103" s="131"/>
      <c r="C103" s="131"/>
      <c r="D103" s="131"/>
    </row>
    <row r="104" spans="1:4" x14ac:dyDescent="0.25">
      <c r="A104" s="151"/>
      <c r="B104" s="131"/>
      <c r="C104" s="131"/>
      <c r="D104" s="131"/>
    </row>
    <row r="105" spans="1:4" x14ac:dyDescent="0.25">
      <c r="A105" s="151"/>
      <c r="B105" s="131"/>
      <c r="C105" s="131"/>
      <c r="D105" s="131"/>
    </row>
    <row r="106" spans="1:4" x14ac:dyDescent="0.25">
      <c r="A106" s="146" t="s">
        <v>168</v>
      </c>
      <c r="B106" s="147">
        <v>2537160</v>
      </c>
      <c r="C106" s="147">
        <v>2338170</v>
      </c>
      <c r="D106" s="147">
        <v>2126170</v>
      </c>
    </row>
    <row r="107" spans="1:4" s="120" customFormat="1" x14ac:dyDescent="0.25">
      <c r="A107" s="152" t="s">
        <v>169</v>
      </c>
      <c r="B107" s="153">
        <v>2537160</v>
      </c>
      <c r="C107" s="153">
        <v>2338170</v>
      </c>
      <c r="D107" s="153">
        <v>2126170</v>
      </c>
    </row>
    <row r="108" spans="1:4" s="120" customFormat="1" x14ac:dyDescent="0.25">
      <c r="A108" s="148" t="s">
        <v>38</v>
      </c>
      <c r="B108" s="132">
        <v>2537160</v>
      </c>
      <c r="C108" s="132">
        <v>2338170</v>
      </c>
      <c r="D108" s="132">
        <v>2126170</v>
      </c>
    </row>
    <row r="109" spans="1:4" s="120" customFormat="1" ht="9" customHeight="1" x14ac:dyDescent="0.25">
      <c r="A109" s="148"/>
      <c r="B109" s="132"/>
      <c r="C109" s="132"/>
      <c r="D109" s="132"/>
    </row>
    <row r="110" spans="1:4" x14ac:dyDescent="0.25">
      <c r="A110" s="130" t="s">
        <v>170</v>
      </c>
      <c r="B110" s="131">
        <v>1274800</v>
      </c>
      <c r="C110" s="131">
        <v>1275810</v>
      </c>
      <c r="D110" s="131">
        <v>1275810</v>
      </c>
    </row>
    <row r="111" spans="1:4" x14ac:dyDescent="0.25">
      <c r="A111" s="149" t="s">
        <v>171</v>
      </c>
      <c r="B111" s="150">
        <v>143221</v>
      </c>
      <c r="C111" s="150">
        <v>144231</v>
      </c>
      <c r="D111" s="150">
        <v>144231</v>
      </c>
    </row>
    <row r="112" spans="1:4" s="120" customFormat="1" x14ac:dyDescent="0.25">
      <c r="A112" s="148" t="s">
        <v>38</v>
      </c>
      <c r="B112" s="132">
        <v>143221</v>
      </c>
      <c r="C112" s="132">
        <v>144231</v>
      </c>
      <c r="D112" s="132">
        <v>144231</v>
      </c>
    </row>
    <row r="113" spans="1:4" s="120" customFormat="1" x14ac:dyDescent="0.25">
      <c r="A113" s="130" t="s">
        <v>18</v>
      </c>
      <c r="B113" s="131">
        <v>143221</v>
      </c>
      <c r="C113" s="131">
        <v>144231</v>
      </c>
      <c r="D113" s="131">
        <v>144231</v>
      </c>
    </row>
    <row r="114" spans="1:4" x14ac:dyDescent="0.25">
      <c r="A114" s="151" t="s">
        <v>51</v>
      </c>
      <c r="B114" s="131">
        <v>19900</v>
      </c>
      <c r="C114" s="131">
        <v>20910</v>
      </c>
      <c r="D114" s="131">
        <v>20910</v>
      </c>
    </row>
    <row r="115" spans="1:4" x14ac:dyDescent="0.25">
      <c r="A115" s="151" t="s">
        <v>52</v>
      </c>
      <c r="B115" s="131">
        <v>120666</v>
      </c>
      <c r="C115" s="131">
        <v>120666</v>
      </c>
      <c r="D115" s="131">
        <v>120666</v>
      </c>
    </row>
    <row r="116" spans="1:4" x14ac:dyDescent="0.25">
      <c r="A116" s="151" t="s">
        <v>56</v>
      </c>
      <c r="B116" s="131">
        <v>2655</v>
      </c>
      <c r="C116" s="131">
        <v>2655</v>
      </c>
      <c r="D116" s="131">
        <v>2655</v>
      </c>
    </row>
    <row r="117" spans="1:4" s="120" customFormat="1" x14ac:dyDescent="0.25">
      <c r="A117" s="149" t="s">
        <v>172</v>
      </c>
      <c r="B117" s="150">
        <v>1108333</v>
      </c>
      <c r="C117" s="150">
        <v>1108333</v>
      </c>
      <c r="D117" s="150">
        <v>1108333</v>
      </c>
    </row>
    <row r="118" spans="1:4" s="120" customFormat="1" x14ac:dyDescent="0.25">
      <c r="A118" s="148" t="s">
        <v>38</v>
      </c>
      <c r="B118" s="132">
        <v>1108333</v>
      </c>
      <c r="C118" s="132">
        <v>1108333</v>
      </c>
      <c r="D118" s="132">
        <v>1108333</v>
      </c>
    </row>
    <row r="119" spans="1:4" x14ac:dyDescent="0.25">
      <c r="A119" s="130" t="s">
        <v>18</v>
      </c>
      <c r="B119" s="131">
        <v>1080436</v>
      </c>
      <c r="C119" s="131">
        <v>1080436</v>
      </c>
      <c r="D119" s="131">
        <v>1080436</v>
      </c>
    </row>
    <row r="120" spans="1:4" x14ac:dyDescent="0.25">
      <c r="A120" s="151" t="s">
        <v>52</v>
      </c>
      <c r="B120" s="131">
        <v>1080436</v>
      </c>
      <c r="C120" s="131">
        <v>1080436</v>
      </c>
      <c r="D120" s="131">
        <v>1080436</v>
      </c>
    </row>
    <row r="121" spans="1:4" s="120" customFormat="1" x14ac:dyDescent="0.25">
      <c r="A121" s="130" t="s">
        <v>19</v>
      </c>
      <c r="B121" s="131">
        <v>27897</v>
      </c>
      <c r="C121" s="131">
        <v>27897</v>
      </c>
      <c r="D121" s="131">
        <v>27897</v>
      </c>
    </row>
    <row r="122" spans="1:4" x14ac:dyDescent="0.25">
      <c r="A122" s="151" t="s">
        <v>59</v>
      </c>
      <c r="B122" s="131">
        <v>27897</v>
      </c>
      <c r="C122" s="131">
        <v>27897</v>
      </c>
      <c r="D122" s="131">
        <v>27897</v>
      </c>
    </row>
    <row r="123" spans="1:4" x14ac:dyDescent="0.25">
      <c r="A123" s="149" t="s">
        <v>173</v>
      </c>
      <c r="B123" s="150">
        <v>4000</v>
      </c>
      <c r="C123" s="150">
        <v>4000</v>
      </c>
      <c r="D123" s="150">
        <v>4000</v>
      </c>
    </row>
    <row r="124" spans="1:4" s="120" customFormat="1" x14ac:dyDescent="0.25">
      <c r="A124" s="148" t="s">
        <v>38</v>
      </c>
      <c r="B124" s="132">
        <v>4000</v>
      </c>
      <c r="C124" s="132">
        <v>4000</v>
      </c>
      <c r="D124" s="132">
        <v>4000</v>
      </c>
    </row>
    <row r="125" spans="1:4" x14ac:dyDescent="0.25">
      <c r="A125" s="130" t="s">
        <v>18</v>
      </c>
      <c r="B125" s="131">
        <v>4000</v>
      </c>
      <c r="C125" s="131">
        <v>4000</v>
      </c>
      <c r="D125" s="131">
        <v>4000</v>
      </c>
    </row>
    <row r="126" spans="1:4" x14ac:dyDescent="0.25">
      <c r="A126" s="151" t="s">
        <v>52</v>
      </c>
      <c r="B126" s="131">
        <v>4000</v>
      </c>
      <c r="C126" s="131">
        <v>4000</v>
      </c>
      <c r="D126" s="131">
        <v>4000</v>
      </c>
    </row>
    <row r="127" spans="1:4" x14ac:dyDescent="0.25">
      <c r="A127" s="149" t="s">
        <v>174</v>
      </c>
      <c r="B127" s="150">
        <v>19246</v>
      </c>
      <c r="C127" s="150">
        <v>19246</v>
      </c>
      <c r="D127" s="150">
        <v>19246</v>
      </c>
    </row>
    <row r="128" spans="1:4" s="120" customFormat="1" x14ac:dyDescent="0.25">
      <c r="A128" s="148" t="s">
        <v>38</v>
      </c>
      <c r="B128" s="132">
        <v>19246</v>
      </c>
      <c r="C128" s="132">
        <v>19246</v>
      </c>
      <c r="D128" s="132">
        <v>19246</v>
      </c>
    </row>
    <row r="129" spans="1:4" x14ac:dyDescent="0.25">
      <c r="A129" s="130" t="s">
        <v>18</v>
      </c>
      <c r="B129" s="131">
        <v>19246</v>
      </c>
      <c r="C129" s="131">
        <v>19246</v>
      </c>
      <c r="D129" s="131">
        <v>19246</v>
      </c>
    </row>
    <row r="130" spans="1:4" x14ac:dyDescent="0.25">
      <c r="A130" s="151" t="s">
        <v>52</v>
      </c>
      <c r="B130" s="131">
        <v>18582</v>
      </c>
      <c r="C130" s="131">
        <v>18582</v>
      </c>
      <c r="D130" s="131">
        <v>18582</v>
      </c>
    </row>
    <row r="131" spans="1:4" x14ac:dyDescent="0.25">
      <c r="A131" s="151" t="s">
        <v>56</v>
      </c>
      <c r="B131" s="131">
        <v>664</v>
      </c>
      <c r="C131" s="131">
        <v>664</v>
      </c>
      <c r="D131" s="131">
        <v>664</v>
      </c>
    </row>
    <row r="132" spans="1:4" ht="7.5" customHeight="1" x14ac:dyDescent="0.25">
      <c r="A132" s="151"/>
      <c r="B132" s="131"/>
      <c r="C132" s="131"/>
      <c r="D132" s="131"/>
    </row>
    <row r="133" spans="1:4" x14ac:dyDescent="0.25">
      <c r="A133" s="130" t="s">
        <v>175</v>
      </c>
      <c r="B133" s="131">
        <v>827000</v>
      </c>
      <c r="C133" s="131">
        <v>627000</v>
      </c>
      <c r="D133" s="131">
        <v>415000</v>
      </c>
    </row>
    <row r="134" spans="1:4" s="120" customFormat="1" x14ac:dyDescent="0.25">
      <c r="A134" s="149" t="s">
        <v>176</v>
      </c>
      <c r="B134" s="150">
        <v>190000</v>
      </c>
      <c r="C134" s="150">
        <v>190000</v>
      </c>
      <c r="D134" s="150">
        <v>190000</v>
      </c>
    </row>
    <row r="135" spans="1:4" s="120" customFormat="1" x14ac:dyDescent="0.25">
      <c r="A135" s="148" t="s">
        <v>38</v>
      </c>
      <c r="B135" s="132">
        <v>190000</v>
      </c>
      <c r="C135" s="132">
        <v>190000</v>
      </c>
      <c r="D135" s="132">
        <v>190000</v>
      </c>
    </row>
    <row r="136" spans="1:4" s="120" customFormat="1" x14ac:dyDescent="0.25">
      <c r="A136" s="130" t="s">
        <v>18</v>
      </c>
      <c r="B136" s="131">
        <v>190000</v>
      </c>
      <c r="C136" s="131">
        <v>190000</v>
      </c>
      <c r="D136" s="131">
        <v>190000</v>
      </c>
    </row>
    <row r="137" spans="1:4" s="120" customFormat="1" x14ac:dyDescent="0.25">
      <c r="A137" s="151" t="s">
        <v>52</v>
      </c>
      <c r="B137" s="131">
        <v>190000</v>
      </c>
      <c r="C137" s="131">
        <v>190000</v>
      </c>
      <c r="D137" s="131">
        <v>190000</v>
      </c>
    </row>
    <row r="138" spans="1:4" x14ac:dyDescent="0.25">
      <c r="A138" s="149" t="s">
        <v>177</v>
      </c>
      <c r="B138" s="150">
        <v>637000</v>
      </c>
      <c r="C138" s="150">
        <v>437000</v>
      </c>
      <c r="D138" s="150">
        <v>225000</v>
      </c>
    </row>
    <row r="139" spans="1:4" s="120" customFormat="1" x14ac:dyDescent="0.25">
      <c r="A139" s="148" t="s">
        <v>38</v>
      </c>
      <c r="B139" s="132">
        <v>637000</v>
      </c>
      <c r="C139" s="132">
        <v>437000</v>
      </c>
      <c r="D139" s="132">
        <v>225000</v>
      </c>
    </row>
    <row r="140" spans="1:4" s="120" customFormat="1" x14ac:dyDescent="0.25">
      <c r="A140" s="130" t="s">
        <v>18</v>
      </c>
      <c r="B140" s="131">
        <v>67000</v>
      </c>
      <c r="C140" s="131">
        <v>67000</v>
      </c>
      <c r="D140" s="131">
        <v>67000</v>
      </c>
    </row>
    <row r="141" spans="1:4" x14ac:dyDescent="0.25">
      <c r="A141" s="151" t="s">
        <v>52</v>
      </c>
      <c r="B141" s="131">
        <v>67000</v>
      </c>
      <c r="C141" s="131">
        <v>67000</v>
      </c>
      <c r="D141" s="131">
        <v>67000</v>
      </c>
    </row>
    <row r="142" spans="1:4" x14ac:dyDescent="0.25">
      <c r="A142" s="130" t="s">
        <v>19</v>
      </c>
      <c r="B142" s="131">
        <v>570000</v>
      </c>
      <c r="C142" s="131">
        <v>370000</v>
      </c>
      <c r="D142" s="131">
        <v>158000</v>
      </c>
    </row>
    <row r="143" spans="1:4" x14ac:dyDescent="0.25">
      <c r="A143" s="151" t="s">
        <v>58</v>
      </c>
      <c r="B143" s="131">
        <v>50000</v>
      </c>
      <c r="C143" s="131">
        <v>50000</v>
      </c>
      <c r="D143" s="131">
        <v>50000</v>
      </c>
    </row>
    <row r="144" spans="1:4" x14ac:dyDescent="0.25">
      <c r="A144" s="151" t="s">
        <v>59</v>
      </c>
      <c r="B144" s="131">
        <v>8000</v>
      </c>
      <c r="C144" s="131">
        <v>8000</v>
      </c>
      <c r="D144" s="131">
        <v>8000</v>
      </c>
    </row>
    <row r="145" spans="1:4" x14ac:dyDescent="0.25">
      <c r="A145" s="151" t="s">
        <v>61</v>
      </c>
      <c r="B145" s="131">
        <v>512000</v>
      </c>
      <c r="C145" s="131">
        <v>312000</v>
      </c>
      <c r="D145" s="131">
        <v>100000</v>
      </c>
    </row>
    <row r="146" spans="1:4" ht="10.5" customHeight="1" x14ac:dyDescent="0.25">
      <c r="A146" s="151"/>
      <c r="B146" s="131"/>
      <c r="C146" s="131"/>
      <c r="D146" s="131"/>
    </row>
    <row r="147" spans="1:4" s="120" customFormat="1" x14ac:dyDescent="0.25">
      <c r="A147" s="130" t="s">
        <v>178</v>
      </c>
      <c r="B147" s="131">
        <v>435360</v>
      </c>
      <c r="C147" s="131">
        <v>435360</v>
      </c>
      <c r="D147" s="131">
        <v>435360</v>
      </c>
    </row>
    <row r="148" spans="1:4" x14ac:dyDescent="0.25">
      <c r="A148" s="149" t="s">
        <v>179</v>
      </c>
      <c r="B148" s="150">
        <v>180927</v>
      </c>
      <c r="C148" s="150">
        <v>180927</v>
      </c>
      <c r="D148" s="150">
        <v>180927</v>
      </c>
    </row>
    <row r="149" spans="1:4" s="120" customFormat="1" x14ac:dyDescent="0.25">
      <c r="A149" s="148" t="s">
        <v>38</v>
      </c>
      <c r="B149" s="132">
        <v>180927</v>
      </c>
      <c r="C149" s="132">
        <v>180927</v>
      </c>
      <c r="D149" s="132">
        <v>180927</v>
      </c>
    </row>
    <row r="150" spans="1:4" x14ac:dyDescent="0.25">
      <c r="A150" s="130" t="s">
        <v>18</v>
      </c>
      <c r="B150" s="131">
        <v>180927</v>
      </c>
      <c r="C150" s="131">
        <v>180927</v>
      </c>
      <c r="D150" s="131">
        <v>180927</v>
      </c>
    </row>
    <row r="151" spans="1:4" x14ac:dyDescent="0.25">
      <c r="A151" s="151" t="s">
        <v>52</v>
      </c>
      <c r="B151" s="131">
        <v>180927</v>
      </c>
      <c r="C151" s="131">
        <v>180927</v>
      </c>
      <c r="D151" s="131">
        <v>180927</v>
      </c>
    </row>
    <row r="152" spans="1:4" s="120" customFormat="1" x14ac:dyDescent="0.25">
      <c r="A152" s="149" t="s">
        <v>180</v>
      </c>
      <c r="B152" s="150">
        <v>9025</v>
      </c>
      <c r="C152" s="150">
        <v>9025</v>
      </c>
      <c r="D152" s="150">
        <v>9025</v>
      </c>
    </row>
    <row r="153" spans="1:4" s="120" customFormat="1" x14ac:dyDescent="0.25">
      <c r="A153" s="148" t="s">
        <v>38</v>
      </c>
      <c r="B153" s="132">
        <v>9025</v>
      </c>
      <c r="C153" s="132">
        <v>9025</v>
      </c>
      <c r="D153" s="132">
        <v>9025</v>
      </c>
    </row>
    <row r="154" spans="1:4" x14ac:dyDescent="0.25">
      <c r="A154" s="130" t="s">
        <v>18</v>
      </c>
      <c r="B154" s="131">
        <v>9025</v>
      </c>
      <c r="C154" s="131">
        <v>9025</v>
      </c>
      <c r="D154" s="131">
        <v>9025</v>
      </c>
    </row>
    <row r="155" spans="1:4" x14ac:dyDescent="0.25">
      <c r="A155" s="151" t="s">
        <v>52</v>
      </c>
      <c r="B155" s="131">
        <v>9025</v>
      </c>
      <c r="C155" s="131">
        <v>9025</v>
      </c>
      <c r="D155" s="131">
        <v>9025</v>
      </c>
    </row>
    <row r="156" spans="1:4" s="120" customFormat="1" x14ac:dyDescent="0.25">
      <c r="A156" s="149" t="s">
        <v>181</v>
      </c>
      <c r="B156" s="150">
        <v>245408</v>
      </c>
      <c r="C156" s="150">
        <v>245408</v>
      </c>
      <c r="D156" s="150">
        <v>245408</v>
      </c>
    </row>
    <row r="157" spans="1:4" s="120" customFormat="1" x14ac:dyDescent="0.25">
      <c r="A157" s="148" t="s">
        <v>38</v>
      </c>
      <c r="B157" s="132">
        <v>245408</v>
      </c>
      <c r="C157" s="132">
        <v>245408</v>
      </c>
      <c r="D157" s="132">
        <v>245408</v>
      </c>
    </row>
    <row r="158" spans="1:4" x14ac:dyDescent="0.25">
      <c r="A158" s="130" t="s">
        <v>18</v>
      </c>
      <c r="B158" s="131">
        <v>64185</v>
      </c>
      <c r="C158" s="131">
        <v>64185</v>
      </c>
      <c r="D158" s="131">
        <v>64185</v>
      </c>
    </row>
    <row r="159" spans="1:4" x14ac:dyDescent="0.25">
      <c r="A159" s="151" t="s">
        <v>52</v>
      </c>
      <c r="B159" s="131">
        <v>64185</v>
      </c>
      <c r="C159" s="131">
        <v>64185</v>
      </c>
      <c r="D159" s="131">
        <v>64185</v>
      </c>
    </row>
    <row r="160" spans="1:4" s="120" customFormat="1" x14ac:dyDescent="0.25">
      <c r="A160" s="130" t="s">
        <v>19</v>
      </c>
      <c r="B160" s="131">
        <v>181223</v>
      </c>
      <c r="C160" s="131">
        <v>181223</v>
      </c>
      <c r="D160" s="131">
        <v>181223</v>
      </c>
    </row>
    <row r="161" spans="1:4" s="120" customFormat="1" x14ac:dyDescent="0.25">
      <c r="A161" s="151" t="s">
        <v>59</v>
      </c>
      <c r="B161" s="131">
        <v>171932</v>
      </c>
      <c r="C161" s="131">
        <v>171932</v>
      </c>
      <c r="D161" s="131">
        <v>171932</v>
      </c>
    </row>
    <row r="162" spans="1:4" x14ac:dyDescent="0.25">
      <c r="A162" s="151" t="s">
        <v>61</v>
      </c>
      <c r="B162" s="131">
        <v>9291</v>
      </c>
      <c r="C162" s="131">
        <v>9291</v>
      </c>
      <c r="D162" s="131">
        <v>9291</v>
      </c>
    </row>
    <row r="163" spans="1:4" x14ac:dyDescent="0.25">
      <c r="A163" s="151"/>
      <c r="B163" s="131"/>
      <c r="C163" s="131"/>
      <c r="D163" s="131"/>
    </row>
    <row r="164" spans="1:4" x14ac:dyDescent="0.25">
      <c r="A164" s="151"/>
      <c r="B164" s="131"/>
      <c r="C164" s="131"/>
      <c r="D164" s="131"/>
    </row>
    <row r="165" spans="1:4" x14ac:dyDescent="0.25">
      <c r="A165" s="151"/>
      <c r="B165" s="131"/>
      <c r="C165" s="131"/>
      <c r="D165" s="131"/>
    </row>
    <row r="166" spans="1:4" x14ac:dyDescent="0.25">
      <c r="A166" s="151"/>
      <c r="B166" s="131"/>
      <c r="C166" s="131"/>
      <c r="D166" s="131"/>
    </row>
    <row r="167" spans="1:4" x14ac:dyDescent="0.25">
      <c r="A167" s="151"/>
      <c r="B167" s="131"/>
      <c r="C167" s="131"/>
      <c r="D167" s="131"/>
    </row>
    <row r="168" spans="1:4" x14ac:dyDescent="0.25">
      <c r="A168" s="151"/>
      <c r="B168" s="131"/>
      <c r="C168" s="131"/>
      <c r="D168" s="131"/>
    </row>
    <row r="169" spans="1:4" x14ac:dyDescent="0.25">
      <c r="A169" s="151"/>
      <c r="B169" s="131"/>
      <c r="C169" s="131"/>
      <c r="D169" s="131"/>
    </row>
    <row r="170" spans="1:4" x14ac:dyDescent="0.25">
      <c r="A170" s="151"/>
      <c r="B170" s="131"/>
      <c r="C170" s="131"/>
      <c r="D170" s="131"/>
    </row>
    <row r="171" spans="1:4" x14ac:dyDescent="0.25">
      <c r="A171" s="151"/>
      <c r="B171" s="131"/>
      <c r="C171" s="131"/>
      <c r="D171" s="131"/>
    </row>
    <row r="172" spans="1:4" x14ac:dyDescent="0.25">
      <c r="A172" s="151"/>
      <c r="B172" s="131"/>
      <c r="C172" s="131"/>
      <c r="D172" s="131"/>
    </row>
    <row r="173" spans="1:4" x14ac:dyDescent="0.25">
      <c r="A173" s="151"/>
      <c r="B173" s="131"/>
      <c r="C173" s="131"/>
      <c r="D173" s="131"/>
    </row>
    <row r="174" spans="1:4" x14ac:dyDescent="0.25">
      <c r="A174" s="151"/>
      <c r="B174" s="131"/>
      <c r="C174" s="131"/>
      <c r="D174" s="131"/>
    </row>
    <row r="175" spans="1:4" x14ac:dyDescent="0.25">
      <c r="A175" s="151"/>
      <c r="B175" s="131"/>
      <c r="C175" s="131"/>
      <c r="D175" s="131"/>
    </row>
    <row r="176" spans="1:4" x14ac:dyDescent="0.25">
      <c r="A176" s="151"/>
      <c r="B176" s="131"/>
      <c r="C176" s="131"/>
      <c r="D176" s="131"/>
    </row>
    <row r="177" spans="1:4" x14ac:dyDescent="0.25">
      <c r="A177" s="146" t="s">
        <v>182</v>
      </c>
      <c r="B177" s="147">
        <v>1979146</v>
      </c>
      <c r="C177" s="147">
        <v>1821257</v>
      </c>
      <c r="D177" s="147">
        <v>2027076</v>
      </c>
    </row>
    <row r="178" spans="1:4" x14ac:dyDescent="0.25">
      <c r="A178" s="152" t="s">
        <v>183</v>
      </c>
      <c r="B178" s="153">
        <v>1531854</v>
      </c>
      <c r="C178" s="153">
        <v>1459854</v>
      </c>
      <c r="D178" s="153">
        <v>1663282</v>
      </c>
    </row>
    <row r="179" spans="1:4" s="120" customFormat="1" x14ac:dyDescent="0.25">
      <c r="A179" s="148" t="s">
        <v>38</v>
      </c>
      <c r="B179" s="132">
        <v>1472000</v>
      </c>
      <c r="C179" s="132">
        <v>1400000</v>
      </c>
      <c r="D179" s="132">
        <v>1603428</v>
      </c>
    </row>
    <row r="180" spans="1:4" s="120" customFormat="1" x14ac:dyDescent="0.25">
      <c r="A180" s="148" t="s">
        <v>44</v>
      </c>
      <c r="B180" s="132">
        <v>54527</v>
      </c>
      <c r="C180" s="132">
        <v>54527</v>
      </c>
      <c r="D180" s="132">
        <v>54527</v>
      </c>
    </row>
    <row r="181" spans="1:4" s="120" customFormat="1" x14ac:dyDescent="0.25">
      <c r="A181" s="148" t="s">
        <v>42</v>
      </c>
      <c r="B181" s="132">
        <v>4000</v>
      </c>
      <c r="C181" s="132">
        <v>4000</v>
      </c>
      <c r="D181" s="132">
        <v>4000</v>
      </c>
    </row>
    <row r="182" spans="1:4" s="120" customFormat="1" x14ac:dyDescent="0.25">
      <c r="A182" s="148" t="s">
        <v>49</v>
      </c>
      <c r="B182" s="132">
        <v>1327</v>
      </c>
      <c r="C182" s="132">
        <v>1327</v>
      </c>
      <c r="D182" s="132">
        <v>1327</v>
      </c>
    </row>
    <row r="183" spans="1:4" ht="4.5" customHeight="1" x14ac:dyDescent="0.25">
      <c r="A183" s="145"/>
      <c r="B183" s="117"/>
      <c r="C183" s="117"/>
      <c r="D183" s="117"/>
    </row>
    <row r="184" spans="1:4" x14ac:dyDescent="0.25">
      <c r="A184" s="130" t="s">
        <v>170</v>
      </c>
      <c r="B184" s="131">
        <v>18383</v>
      </c>
      <c r="C184" s="131">
        <v>18383</v>
      </c>
      <c r="D184" s="131">
        <v>18383</v>
      </c>
    </row>
    <row r="185" spans="1:4" x14ac:dyDescent="0.25">
      <c r="A185" s="149" t="s">
        <v>171</v>
      </c>
      <c r="B185" s="150">
        <v>18383</v>
      </c>
      <c r="C185" s="150">
        <v>18383</v>
      </c>
      <c r="D185" s="150">
        <v>18383</v>
      </c>
    </row>
    <row r="186" spans="1:4" s="120" customFormat="1" x14ac:dyDescent="0.25">
      <c r="A186" s="148" t="s">
        <v>38</v>
      </c>
      <c r="B186" s="132">
        <v>18383</v>
      </c>
      <c r="C186" s="132">
        <v>18383</v>
      </c>
      <c r="D186" s="132">
        <v>18383</v>
      </c>
    </row>
    <row r="187" spans="1:4" x14ac:dyDescent="0.25">
      <c r="A187" s="130" t="s">
        <v>18</v>
      </c>
      <c r="B187" s="131">
        <v>18383</v>
      </c>
      <c r="C187" s="131">
        <v>18383</v>
      </c>
      <c r="D187" s="131">
        <v>18383</v>
      </c>
    </row>
    <row r="188" spans="1:4" x14ac:dyDescent="0.25">
      <c r="A188" s="151" t="s">
        <v>51</v>
      </c>
      <c r="B188" s="131">
        <v>10960</v>
      </c>
      <c r="C188" s="131">
        <v>10960</v>
      </c>
      <c r="D188" s="131">
        <v>10960</v>
      </c>
    </row>
    <row r="189" spans="1:4" x14ac:dyDescent="0.25">
      <c r="A189" s="151" t="s">
        <v>52</v>
      </c>
      <c r="B189" s="131">
        <v>7423</v>
      </c>
      <c r="C189" s="131">
        <v>7423</v>
      </c>
      <c r="D189" s="131">
        <v>7423</v>
      </c>
    </row>
    <row r="190" spans="1:4" ht="6" customHeight="1" x14ac:dyDescent="0.25">
      <c r="A190" s="151"/>
      <c r="B190" s="131"/>
      <c r="C190" s="131"/>
      <c r="D190" s="131"/>
    </row>
    <row r="191" spans="1:4" x14ac:dyDescent="0.25">
      <c r="A191" s="130" t="s">
        <v>184</v>
      </c>
      <c r="B191" s="131">
        <v>235533</v>
      </c>
      <c r="C191" s="131">
        <v>235172</v>
      </c>
      <c r="D191" s="131">
        <v>335172</v>
      </c>
    </row>
    <row r="192" spans="1:4" x14ac:dyDescent="0.25">
      <c r="A192" s="149" t="s">
        <v>185</v>
      </c>
      <c r="B192" s="150">
        <v>35172</v>
      </c>
      <c r="C192" s="150">
        <v>35172</v>
      </c>
      <c r="D192" s="150">
        <v>35172</v>
      </c>
    </row>
    <row r="193" spans="1:4" s="120" customFormat="1" x14ac:dyDescent="0.25">
      <c r="A193" s="148" t="s">
        <v>38</v>
      </c>
      <c r="B193" s="132">
        <v>35172</v>
      </c>
      <c r="C193" s="132">
        <v>35172</v>
      </c>
      <c r="D193" s="132">
        <v>35172</v>
      </c>
    </row>
    <row r="194" spans="1:4" x14ac:dyDescent="0.25">
      <c r="A194" s="130" t="s">
        <v>18</v>
      </c>
      <c r="B194" s="131">
        <v>35172</v>
      </c>
      <c r="C194" s="131">
        <v>35172</v>
      </c>
      <c r="D194" s="131">
        <v>35172</v>
      </c>
    </row>
    <row r="195" spans="1:4" s="120" customFormat="1" x14ac:dyDescent="0.25">
      <c r="A195" s="151" t="s">
        <v>52</v>
      </c>
      <c r="B195" s="131">
        <v>35172</v>
      </c>
      <c r="C195" s="131">
        <v>35172</v>
      </c>
      <c r="D195" s="131">
        <v>35172</v>
      </c>
    </row>
    <row r="196" spans="1:4" x14ac:dyDescent="0.25">
      <c r="A196" s="149" t="s">
        <v>186</v>
      </c>
      <c r="B196" s="150">
        <v>200361</v>
      </c>
      <c r="C196" s="150">
        <v>200000</v>
      </c>
      <c r="D196" s="150">
        <v>300000</v>
      </c>
    </row>
    <row r="197" spans="1:4" s="120" customFormat="1" x14ac:dyDescent="0.25">
      <c r="A197" s="148" t="s">
        <v>38</v>
      </c>
      <c r="B197" s="132">
        <v>200361</v>
      </c>
      <c r="C197" s="132">
        <v>200000</v>
      </c>
      <c r="D197" s="132">
        <v>300000</v>
      </c>
    </row>
    <row r="198" spans="1:4" x14ac:dyDescent="0.25">
      <c r="A198" s="130" t="s">
        <v>18</v>
      </c>
      <c r="B198" s="131">
        <v>200361</v>
      </c>
      <c r="C198" s="131">
        <v>200000</v>
      </c>
      <c r="D198" s="131">
        <v>300000</v>
      </c>
    </row>
    <row r="199" spans="1:4" s="120" customFormat="1" x14ac:dyDescent="0.25">
      <c r="A199" s="151" t="s">
        <v>54</v>
      </c>
      <c r="B199" s="131">
        <v>200361</v>
      </c>
      <c r="C199" s="131">
        <v>200000</v>
      </c>
      <c r="D199" s="131">
        <v>300000</v>
      </c>
    </row>
    <row r="200" spans="1:4" s="120" customFormat="1" ht="6" customHeight="1" x14ac:dyDescent="0.25">
      <c r="A200" s="151"/>
      <c r="B200" s="131"/>
      <c r="C200" s="131"/>
      <c r="D200" s="131"/>
    </row>
    <row r="201" spans="1:4" x14ac:dyDescent="0.25">
      <c r="A201" s="130" t="s">
        <v>187</v>
      </c>
      <c r="B201" s="131">
        <v>26500</v>
      </c>
      <c r="C201" s="131">
        <v>26500</v>
      </c>
      <c r="D201" s="131">
        <v>26500</v>
      </c>
    </row>
    <row r="202" spans="1:4" x14ac:dyDescent="0.25">
      <c r="A202" s="149" t="s">
        <v>188</v>
      </c>
      <c r="B202" s="150">
        <v>6000</v>
      </c>
      <c r="C202" s="150">
        <v>6000</v>
      </c>
      <c r="D202" s="150">
        <v>6000</v>
      </c>
    </row>
    <row r="203" spans="1:4" s="120" customFormat="1" x14ac:dyDescent="0.25">
      <c r="A203" s="148" t="s">
        <v>38</v>
      </c>
      <c r="B203" s="132">
        <v>6000</v>
      </c>
      <c r="C203" s="132">
        <v>6000</v>
      </c>
      <c r="D203" s="132">
        <v>6000</v>
      </c>
    </row>
    <row r="204" spans="1:4" s="120" customFormat="1" x14ac:dyDescent="0.25">
      <c r="A204" s="130" t="s">
        <v>18</v>
      </c>
      <c r="B204" s="131">
        <v>6000</v>
      </c>
      <c r="C204" s="131">
        <v>6000</v>
      </c>
      <c r="D204" s="131">
        <v>6000</v>
      </c>
    </row>
    <row r="205" spans="1:4" x14ac:dyDescent="0.25">
      <c r="A205" s="151" t="s">
        <v>57</v>
      </c>
      <c r="B205" s="131">
        <v>6000</v>
      </c>
      <c r="C205" s="131">
        <v>6000</v>
      </c>
      <c r="D205" s="131">
        <v>6000</v>
      </c>
    </row>
    <row r="206" spans="1:4" x14ac:dyDescent="0.25">
      <c r="A206" s="149" t="s">
        <v>189</v>
      </c>
      <c r="B206" s="150">
        <v>20000</v>
      </c>
      <c r="C206" s="150">
        <v>20000</v>
      </c>
      <c r="D206" s="150">
        <v>20000</v>
      </c>
    </row>
    <row r="207" spans="1:4" s="120" customFormat="1" x14ac:dyDescent="0.25">
      <c r="A207" s="148" t="s">
        <v>38</v>
      </c>
      <c r="B207" s="132">
        <v>20000</v>
      </c>
      <c r="C207" s="132">
        <v>20000</v>
      </c>
      <c r="D207" s="132">
        <v>20000</v>
      </c>
    </row>
    <row r="208" spans="1:4" x14ac:dyDescent="0.25">
      <c r="A208" s="130" t="s">
        <v>18</v>
      </c>
      <c r="B208" s="131">
        <v>20000</v>
      </c>
      <c r="C208" s="131">
        <v>20000</v>
      </c>
      <c r="D208" s="131">
        <v>20000</v>
      </c>
    </row>
    <row r="209" spans="1:4" x14ac:dyDescent="0.25">
      <c r="A209" s="151" t="s">
        <v>52</v>
      </c>
      <c r="B209" s="131">
        <v>20000</v>
      </c>
      <c r="C209" s="131">
        <v>20000</v>
      </c>
      <c r="D209" s="131">
        <v>20000</v>
      </c>
    </row>
    <row r="210" spans="1:4" x14ac:dyDescent="0.25">
      <c r="A210" s="149" t="s">
        <v>190</v>
      </c>
      <c r="B210" s="150">
        <v>500</v>
      </c>
      <c r="C210" s="150">
        <v>500</v>
      </c>
      <c r="D210" s="150">
        <v>500</v>
      </c>
    </row>
    <row r="211" spans="1:4" s="120" customFormat="1" x14ac:dyDescent="0.25">
      <c r="A211" s="148" t="s">
        <v>38</v>
      </c>
      <c r="B211" s="132">
        <v>500</v>
      </c>
      <c r="C211" s="132">
        <v>500</v>
      </c>
      <c r="D211" s="132">
        <v>500</v>
      </c>
    </row>
    <row r="212" spans="1:4" x14ac:dyDescent="0.25">
      <c r="A212" s="130" t="s">
        <v>18</v>
      </c>
      <c r="B212" s="131">
        <v>500</v>
      </c>
      <c r="C212" s="131">
        <v>500</v>
      </c>
      <c r="D212" s="131">
        <v>500</v>
      </c>
    </row>
    <row r="213" spans="1:4" x14ac:dyDescent="0.25">
      <c r="A213" s="151" t="s">
        <v>52</v>
      </c>
      <c r="B213" s="131">
        <v>500</v>
      </c>
      <c r="C213" s="131">
        <v>500</v>
      </c>
      <c r="D213" s="131">
        <v>500</v>
      </c>
    </row>
    <row r="214" spans="1:4" x14ac:dyDescent="0.25">
      <c r="A214" s="130" t="s">
        <v>191</v>
      </c>
      <c r="B214" s="131">
        <v>969660</v>
      </c>
      <c r="C214" s="131">
        <v>898021</v>
      </c>
      <c r="D214" s="131">
        <v>1001449</v>
      </c>
    </row>
    <row r="215" spans="1:4" x14ac:dyDescent="0.25">
      <c r="A215" s="149" t="s">
        <v>192</v>
      </c>
      <c r="B215" s="150">
        <v>15000</v>
      </c>
      <c r="C215" s="150">
        <v>15000</v>
      </c>
      <c r="D215" s="150">
        <v>15000</v>
      </c>
    </row>
    <row r="216" spans="1:4" s="120" customFormat="1" x14ac:dyDescent="0.25">
      <c r="A216" s="148" t="s">
        <v>38</v>
      </c>
      <c r="B216" s="132">
        <v>15000</v>
      </c>
      <c r="C216" s="132">
        <v>15000</v>
      </c>
      <c r="D216" s="132">
        <v>15000</v>
      </c>
    </row>
    <row r="217" spans="1:4" x14ac:dyDescent="0.25">
      <c r="A217" s="130" t="s">
        <v>18</v>
      </c>
      <c r="B217" s="131">
        <v>15000</v>
      </c>
      <c r="C217" s="131">
        <v>15000</v>
      </c>
      <c r="D217" s="131">
        <v>15000</v>
      </c>
    </row>
    <row r="218" spans="1:4" x14ac:dyDescent="0.25">
      <c r="A218" s="151" t="s">
        <v>52</v>
      </c>
      <c r="B218" s="131">
        <v>265</v>
      </c>
      <c r="C218" s="131">
        <v>265</v>
      </c>
      <c r="D218" s="131">
        <v>265</v>
      </c>
    </row>
    <row r="219" spans="1:4" x14ac:dyDescent="0.25">
      <c r="A219" s="151" t="s">
        <v>55</v>
      </c>
      <c r="B219" s="131">
        <v>14735</v>
      </c>
      <c r="C219" s="131">
        <v>14735</v>
      </c>
      <c r="D219" s="131">
        <v>14735</v>
      </c>
    </row>
    <row r="220" spans="1:4" x14ac:dyDescent="0.25">
      <c r="A220" s="149" t="s">
        <v>193</v>
      </c>
      <c r="B220" s="150">
        <v>54983</v>
      </c>
      <c r="C220" s="150">
        <v>54983</v>
      </c>
      <c r="D220" s="150">
        <v>54983</v>
      </c>
    </row>
    <row r="221" spans="1:4" s="120" customFormat="1" ht="14.25" customHeight="1" x14ac:dyDescent="0.25">
      <c r="A221" s="148" t="s">
        <v>38</v>
      </c>
      <c r="B221" s="132">
        <v>27000</v>
      </c>
      <c r="C221" s="132">
        <v>27000</v>
      </c>
      <c r="D221" s="132">
        <v>27000</v>
      </c>
    </row>
    <row r="222" spans="1:4" ht="14.25" customHeight="1" x14ac:dyDescent="0.25">
      <c r="A222" s="130" t="s">
        <v>18</v>
      </c>
      <c r="B222" s="131">
        <v>27000</v>
      </c>
      <c r="C222" s="131">
        <v>27000</v>
      </c>
      <c r="D222" s="131">
        <v>27000</v>
      </c>
    </row>
    <row r="223" spans="1:4" ht="14.25" customHeight="1" x14ac:dyDescent="0.25">
      <c r="A223" s="151" t="s">
        <v>57</v>
      </c>
      <c r="B223" s="131">
        <v>27000</v>
      </c>
      <c r="C223" s="131">
        <v>27000</v>
      </c>
      <c r="D223" s="131">
        <v>27000</v>
      </c>
    </row>
    <row r="224" spans="1:4" s="120" customFormat="1" ht="14.25" customHeight="1" x14ac:dyDescent="0.25">
      <c r="A224" s="148" t="s">
        <v>44</v>
      </c>
      <c r="B224" s="132">
        <v>27983</v>
      </c>
      <c r="C224" s="132">
        <v>27983</v>
      </c>
      <c r="D224" s="132">
        <v>27983</v>
      </c>
    </row>
    <row r="225" spans="1:4" ht="14.25" customHeight="1" x14ac:dyDescent="0.25">
      <c r="A225" s="130" t="s">
        <v>18</v>
      </c>
      <c r="B225" s="131">
        <v>27983</v>
      </c>
      <c r="C225" s="131">
        <v>27983</v>
      </c>
      <c r="D225" s="131">
        <v>27983</v>
      </c>
    </row>
    <row r="226" spans="1:4" ht="14.25" customHeight="1" x14ac:dyDescent="0.25">
      <c r="A226" s="151" t="s">
        <v>52</v>
      </c>
      <c r="B226" s="131">
        <v>9290</v>
      </c>
      <c r="C226" s="131">
        <v>9290</v>
      </c>
      <c r="D226" s="131">
        <v>9290</v>
      </c>
    </row>
    <row r="227" spans="1:4" ht="14.25" customHeight="1" x14ac:dyDescent="0.25">
      <c r="A227" s="151" t="s">
        <v>54</v>
      </c>
      <c r="B227" s="131">
        <v>1327</v>
      </c>
      <c r="C227" s="131">
        <v>1327</v>
      </c>
      <c r="D227" s="131">
        <v>1327</v>
      </c>
    </row>
    <row r="228" spans="1:4" ht="14.25" customHeight="1" x14ac:dyDescent="0.25">
      <c r="A228" s="151" t="s">
        <v>56</v>
      </c>
      <c r="B228" s="131">
        <v>1327</v>
      </c>
      <c r="C228" s="131">
        <v>1327</v>
      </c>
      <c r="D228" s="131">
        <v>1327</v>
      </c>
    </row>
    <row r="229" spans="1:4" s="120" customFormat="1" ht="14.25" customHeight="1" x14ac:dyDescent="0.25">
      <c r="A229" s="151" t="s">
        <v>57</v>
      </c>
      <c r="B229" s="131">
        <v>16039</v>
      </c>
      <c r="C229" s="131">
        <v>16039</v>
      </c>
      <c r="D229" s="131">
        <v>16039</v>
      </c>
    </row>
    <row r="230" spans="1:4" s="120" customFormat="1" ht="14.25" customHeight="1" x14ac:dyDescent="0.25">
      <c r="A230" s="149" t="s">
        <v>194</v>
      </c>
      <c r="B230" s="150">
        <v>2654</v>
      </c>
      <c r="C230" s="150">
        <v>2654</v>
      </c>
      <c r="D230" s="150">
        <v>2654</v>
      </c>
    </row>
    <row r="231" spans="1:4" s="120" customFormat="1" ht="14.25" customHeight="1" x14ac:dyDescent="0.25">
      <c r="A231" s="148" t="s">
        <v>38</v>
      </c>
      <c r="B231" s="132">
        <v>2654</v>
      </c>
      <c r="C231" s="132">
        <v>2654</v>
      </c>
      <c r="D231" s="132">
        <v>2654</v>
      </c>
    </row>
    <row r="232" spans="1:4" s="120" customFormat="1" ht="14.25" customHeight="1" x14ac:dyDescent="0.25">
      <c r="A232" s="130" t="s">
        <v>18</v>
      </c>
      <c r="B232" s="131">
        <v>2654</v>
      </c>
      <c r="C232" s="131">
        <v>2654</v>
      </c>
      <c r="D232" s="131">
        <v>2654</v>
      </c>
    </row>
    <row r="233" spans="1:4" s="120" customFormat="1" ht="14.25" customHeight="1" x14ac:dyDescent="0.25">
      <c r="A233" s="151" t="s">
        <v>54</v>
      </c>
      <c r="B233" s="131">
        <v>2654</v>
      </c>
      <c r="C233" s="131">
        <v>2654</v>
      </c>
      <c r="D233" s="131">
        <v>2654</v>
      </c>
    </row>
    <row r="234" spans="1:4" ht="14.25" customHeight="1" x14ac:dyDescent="0.25">
      <c r="A234" s="149" t="s">
        <v>195</v>
      </c>
      <c r="B234" s="150">
        <v>897023</v>
      </c>
      <c r="C234" s="150">
        <v>825384</v>
      </c>
      <c r="D234" s="150">
        <v>928812</v>
      </c>
    </row>
    <row r="235" spans="1:4" s="120" customFormat="1" ht="14.25" customHeight="1" x14ac:dyDescent="0.25">
      <c r="A235" s="148" t="s">
        <v>38</v>
      </c>
      <c r="B235" s="132">
        <v>869152</v>
      </c>
      <c r="C235" s="132">
        <v>797513</v>
      </c>
      <c r="D235" s="132">
        <v>900941</v>
      </c>
    </row>
    <row r="236" spans="1:4" ht="14.25" customHeight="1" x14ac:dyDescent="0.25">
      <c r="A236" s="130" t="s">
        <v>18</v>
      </c>
      <c r="B236" s="131">
        <v>869152</v>
      </c>
      <c r="C236" s="131">
        <v>797513</v>
      </c>
      <c r="D236" s="131">
        <v>900941</v>
      </c>
    </row>
    <row r="237" spans="1:4" s="120" customFormat="1" ht="14.25" customHeight="1" x14ac:dyDescent="0.25">
      <c r="A237" s="151" t="s">
        <v>54</v>
      </c>
      <c r="B237" s="131">
        <v>869152</v>
      </c>
      <c r="C237" s="131">
        <v>797513</v>
      </c>
      <c r="D237" s="131">
        <v>900941</v>
      </c>
    </row>
    <row r="238" spans="1:4" s="120" customFormat="1" ht="14.25" customHeight="1" x14ac:dyDescent="0.25">
      <c r="A238" s="148" t="s">
        <v>44</v>
      </c>
      <c r="B238" s="132">
        <v>26544</v>
      </c>
      <c r="C238" s="132">
        <v>26544</v>
      </c>
      <c r="D238" s="132">
        <v>26544</v>
      </c>
    </row>
    <row r="239" spans="1:4" ht="14.25" customHeight="1" x14ac:dyDescent="0.25">
      <c r="A239" s="130" t="s">
        <v>18</v>
      </c>
      <c r="B239" s="131">
        <v>26544</v>
      </c>
      <c r="C239" s="131">
        <v>26544</v>
      </c>
      <c r="D239" s="131">
        <v>26544</v>
      </c>
    </row>
    <row r="240" spans="1:4" ht="14.25" customHeight="1" x14ac:dyDescent="0.25">
      <c r="A240" s="151" t="s">
        <v>54</v>
      </c>
      <c r="B240" s="131">
        <v>26544</v>
      </c>
      <c r="C240" s="131">
        <v>26544</v>
      </c>
      <c r="D240" s="131">
        <v>26544</v>
      </c>
    </row>
    <row r="241" spans="1:4" s="120" customFormat="1" ht="14.25" customHeight="1" x14ac:dyDescent="0.25">
      <c r="A241" s="148" t="s">
        <v>49</v>
      </c>
      <c r="B241" s="132">
        <v>1327</v>
      </c>
      <c r="C241" s="132">
        <v>1327</v>
      </c>
      <c r="D241" s="132">
        <v>1327</v>
      </c>
    </row>
    <row r="242" spans="1:4" s="120" customFormat="1" ht="14.25" customHeight="1" x14ac:dyDescent="0.25">
      <c r="A242" s="130" t="s">
        <v>18</v>
      </c>
      <c r="B242" s="131">
        <v>1327</v>
      </c>
      <c r="C242" s="131">
        <v>1327</v>
      </c>
      <c r="D242" s="131">
        <v>1327</v>
      </c>
    </row>
    <row r="243" spans="1:4" ht="14.25" customHeight="1" x14ac:dyDescent="0.25">
      <c r="A243" s="151" t="s">
        <v>54</v>
      </c>
      <c r="B243" s="131">
        <v>1327</v>
      </c>
      <c r="C243" s="131">
        <v>1327</v>
      </c>
      <c r="D243" s="131">
        <v>1327</v>
      </c>
    </row>
    <row r="244" spans="1:4" ht="14.25" customHeight="1" x14ac:dyDescent="0.25">
      <c r="A244" s="130" t="s">
        <v>196</v>
      </c>
      <c r="B244" s="131">
        <v>281778</v>
      </c>
      <c r="C244" s="131">
        <v>281778</v>
      </c>
      <c r="D244" s="131">
        <v>281778</v>
      </c>
    </row>
    <row r="245" spans="1:4" ht="14.25" customHeight="1" x14ac:dyDescent="0.25">
      <c r="A245" s="149" t="s">
        <v>197</v>
      </c>
      <c r="B245" s="150">
        <v>216000</v>
      </c>
      <c r="C245" s="150">
        <v>216000</v>
      </c>
      <c r="D245" s="150">
        <v>216000</v>
      </c>
    </row>
    <row r="246" spans="1:4" s="120" customFormat="1" ht="14.25" customHeight="1" x14ac:dyDescent="0.25">
      <c r="A246" s="148" t="s">
        <v>38</v>
      </c>
      <c r="B246" s="132">
        <v>216000</v>
      </c>
      <c r="C246" s="132">
        <v>216000</v>
      </c>
      <c r="D246" s="132">
        <v>216000</v>
      </c>
    </row>
    <row r="247" spans="1:4" s="120" customFormat="1" ht="14.25" customHeight="1" x14ac:dyDescent="0.25">
      <c r="A247" s="130" t="s">
        <v>18</v>
      </c>
      <c r="B247" s="131">
        <v>216000</v>
      </c>
      <c r="C247" s="131">
        <v>216000</v>
      </c>
      <c r="D247" s="131">
        <v>216000</v>
      </c>
    </row>
    <row r="248" spans="1:4" ht="14.25" customHeight="1" x14ac:dyDescent="0.25">
      <c r="A248" s="151" t="s">
        <v>52</v>
      </c>
      <c r="B248" s="131">
        <v>116000</v>
      </c>
      <c r="C248" s="131">
        <v>116000</v>
      </c>
      <c r="D248" s="131">
        <v>116000</v>
      </c>
    </row>
    <row r="249" spans="1:4" ht="14.25" customHeight="1" x14ac:dyDescent="0.25">
      <c r="A249" s="151" t="s">
        <v>57</v>
      </c>
      <c r="B249" s="131">
        <v>100000</v>
      </c>
      <c r="C249" s="131">
        <v>100000</v>
      </c>
      <c r="D249" s="131">
        <v>100000</v>
      </c>
    </row>
    <row r="250" spans="1:4" x14ac:dyDescent="0.25">
      <c r="A250" s="149" t="s">
        <v>198</v>
      </c>
      <c r="B250" s="150">
        <v>3318</v>
      </c>
      <c r="C250" s="150">
        <v>3318</v>
      </c>
      <c r="D250" s="150">
        <v>3318</v>
      </c>
    </row>
    <row r="251" spans="1:4" s="120" customFormat="1" x14ac:dyDescent="0.25">
      <c r="A251" s="148" t="s">
        <v>38</v>
      </c>
      <c r="B251" s="132">
        <v>3318</v>
      </c>
      <c r="C251" s="132">
        <v>3318</v>
      </c>
      <c r="D251" s="132">
        <v>3318</v>
      </c>
    </row>
    <row r="252" spans="1:4" s="120" customFormat="1" x14ac:dyDescent="0.25">
      <c r="A252" s="130" t="s">
        <v>18</v>
      </c>
      <c r="B252" s="131">
        <v>3318</v>
      </c>
      <c r="C252" s="131">
        <v>3318</v>
      </c>
      <c r="D252" s="131">
        <v>3318</v>
      </c>
    </row>
    <row r="253" spans="1:4" x14ac:dyDescent="0.25">
      <c r="A253" s="151" t="s">
        <v>55</v>
      </c>
      <c r="B253" s="131">
        <v>3318</v>
      </c>
      <c r="C253" s="131">
        <v>3318</v>
      </c>
      <c r="D253" s="131">
        <v>3318</v>
      </c>
    </row>
    <row r="254" spans="1:4" x14ac:dyDescent="0.25">
      <c r="A254" s="149" t="s">
        <v>199</v>
      </c>
      <c r="B254" s="150">
        <v>62460</v>
      </c>
      <c r="C254" s="150">
        <v>62460</v>
      </c>
      <c r="D254" s="150">
        <v>62460</v>
      </c>
    </row>
    <row r="255" spans="1:4" s="120" customFormat="1" x14ac:dyDescent="0.25">
      <c r="A255" s="148" t="s">
        <v>38</v>
      </c>
      <c r="B255" s="132">
        <v>58460</v>
      </c>
      <c r="C255" s="132">
        <v>58460</v>
      </c>
      <c r="D255" s="132">
        <v>58460</v>
      </c>
    </row>
    <row r="256" spans="1:4" s="140" customFormat="1" x14ac:dyDescent="0.25">
      <c r="A256" s="130" t="s">
        <v>18</v>
      </c>
      <c r="B256" s="131">
        <v>58460</v>
      </c>
      <c r="C256" s="131">
        <v>58460</v>
      </c>
      <c r="D256" s="131">
        <v>58460</v>
      </c>
    </row>
    <row r="257" spans="1:4" s="140" customFormat="1" x14ac:dyDescent="0.25">
      <c r="A257" s="151" t="s">
        <v>52</v>
      </c>
      <c r="B257" s="131">
        <v>58460</v>
      </c>
      <c r="C257" s="131">
        <v>58460</v>
      </c>
      <c r="D257" s="131">
        <v>58460</v>
      </c>
    </row>
    <row r="258" spans="1:4" s="140" customFormat="1" x14ac:dyDescent="0.25">
      <c r="A258" s="145" t="s">
        <v>42</v>
      </c>
      <c r="B258" s="117">
        <v>4000</v>
      </c>
      <c r="C258" s="117">
        <v>4000</v>
      </c>
      <c r="D258" s="117">
        <v>4000</v>
      </c>
    </row>
    <row r="259" spans="1:4" s="140" customFormat="1" x14ac:dyDescent="0.25">
      <c r="A259" s="130" t="s">
        <v>18</v>
      </c>
      <c r="B259" s="131">
        <v>4000</v>
      </c>
      <c r="C259" s="131">
        <v>4000</v>
      </c>
      <c r="D259" s="131">
        <v>4000</v>
      </c>
    </row>
    <row r="260" spans="1:4" x14ac:dyDescent="0.25">
      <c r="A260" s="151" t="s">
        <v>52</v>
      </c>
      <c r="B260" s="131">
        <v>4000</v>
      </c>
      <c r="C260" s="131">
        <v>4000</v>
      </c>
      <c r="D260" s="131">
        <v>4000</v>
      </c>
    </row>
    <row r="261" spans="1:4" x14ac:dyDescent="0.25">
      <c r="A261" s="151"/>
      <c r="B261" s="131"/>
      <c r="C261" s="131"/>
      <c r="D261" s="131"/>
    </row>
    <row r="262" spans="1:4" ht="9" customHeight="1" x14ac:dyDescent="0.25">
      <c r="A262" s="151"/>
      <c r="B262" s="131"/>
      <c r="C262" s="131"/>
      <c r="D262" s="131"/>
    </row>
    <row r="263" spans="1:4" x14ac:dyDescent="0.25">
      <c r="A263" s="152" t="s">
        <v>200</v>
      </c>
      <c r="B263" s="153">
        <v>447292</v>
      </c>
      <c r="C263" s="153">
        <v>361403</v>
      </c>
      <c r="D263" s="153">
        <v>363794</v>
      </c>
    </row>
    <row r="264" spans="1:4" s="120" customFormat="1" x14ac:dyDescent="0.25">
      <c r="A264" s="148" t="s">
        <v>38</v>
      </c>
      <c r="B264" s="132">
        <v>319448</v>
      </c>
      <c r="C264" s="132">
        <v>321109</v>
      </c>
      <c r="D264" s="132">
        <v>325000</v>
      </c>
    </row>
    <row r="265" spans="1:4" s="120" customFormat="1" x14ac:dyDescent="0.25">
      <c r="A265" s="148" t="s">
        <v>47</v>
      </c>
      <c r="B265" s="132">
        <v>3004</v>
      </c>
      <c r="C265" s="132">
        <v>3004</v>
      </c>
      <c r="D265" s="132">
        <v>3004</v>
      </c>
    </row>
    <row r="266" spans="1:4" s="120" customFormat="1" x14ac:dyDescent="0.25">
      <c r="A266" s="148" t="s">
        <v>41</v>
      </c>
      <c r="B266" s="132">
        <v>16500</v>
      </c>
      <c r="C266" s="132">
        <v>21400</v>
      </c>
      <c r="D266" s="132">
        <v>20900</v>
      </c>
    </row>
    <row r="267" spans="1:4" s="120" customFormat="1" x14ac:dyDescent="0.25">
      <c r="A267" s="148" t="s">
        <v>42</v>
      </c>
      <c r="B267" s="132">
        <v>108340</v>
      </c>
      <c r="C267" s="132">
        <v>15890</v>
      </c>
      <c r="D267" s="132">
        <v>14890</v>
      </c>
    </row>
    <row r="268" spans="1:4" s="120" customFormat="1" ht="5.25" customHeight="1" x14ac:dyDescent="0.25">
      <c r="A268" s="148"/>
      <c r="B268" s="132"/>
      <c r="C268" s="132"/>
      <c r="D268" s="132"/>
    </row>
    <row r="269" spans="1:4" x14ac:dyDescent="0.25">
      <c r="A269" s="130" t="s">
        <v>187</v>
      </c>
      <c r="B269" s="131">
        <v>386129</v>
      </c>
      <c r="C269" s="131">
        <v>295340</v>
      </c>
      <c r="D269" s="131">
        <v>299894</v>
      </c>
    </row>
    <row r="270" spans="1:4" s="120" customFormat="1" ht="14.25" customHeight="1" x14ac:dyDescent="0.25">
      <c r="A270" s="149" t="s">
        <v>201</v>
      </c>
      <c r="B270" s="150">
        <v>156000</v>
      </c>
      <c r="C270" s="150">
        <v>157661</v>
      </c>
      <c r="D270" s="150">
        <v>163215</v>
      </c>
    </row>
    <row r="271" spans="1:4" s="120" customFormat="1" ht="14.25" customHeight="1" x14ac:dyDescent="0.25">
      <c r="A271" s="148" t="s">
        <v>38</v>
      </c>
      <c r="B271" s="132">
        <v>156000</v>
      </c>
      <c r="C271" s="132">
        <v>157661</v>
      </c>
      <c r="D271" s="132">
        <v>163215</v>
      </c>
    </row>
    <row r="272" spans="1:4" ht="14.25" customHeight="1" x14ac:dyDescent="0.25">
      <c r="A272" s="130" t="s">
        <v>18</v>
      </c>
      <c r="B272" s="131">
        <v>156000</v>
      </c>
      <c r="C272" s="131">
        <v>157661</v>
      </c>
      <c r="D272" s="131">
        <v>163215</v>
      </c>
    </row>
    <row r="273" spans="1:4" s="120" customFormat="1" ht="14.25" customHeight="1" x14ac:dyDescent="0.25">
      <c r="A273" s="151" t="s">
        <v>51</v>
      </c>
      <c r="B273" s="131">
        <v>156000</v>
      </c>
      <c r="C273" s="131">
        <v>157661</v>
      </c>
      <c r="D273" s="131">
        <v>163215</v>
      </c>
    </row>
    <row r="274" spans="1:4" ht="14.25" customHeight="1" x14ac:dyDescent="0.25">
      <c r="A274" s="149" t="s">
        <v>202</v>
      </c>
      <c r="B274" s="150">
        <v>116289</v>
      </c>
      <c r="C274" s="150">
        <v>116289</v>
      </c>
      <c r="D274" s="150">
        <v>116289</v>
      </c>
    </row>
    <row r="275" spans="1:4" s="120" customFormat="1" ht="14.25" customHeight="1" x14ac:dyDescent="0.25">
      <c r="A275" s="148" t="s">
        <v>38</v>
      </c>
      <c r="B275" s="132">
        <v>112785</v>
      </c>
      <c r="C275" s="132">
        <v>112785</v>
      </c>
      <c r="D275" s="132">
        <v>112785</v>
      </c>
    </row>
    <row r="276" spans="1:4" ht="14.25" customHeight="1" x14ac:dyDescent="0.25">
      <c r="A276" s="130" t="s">
        <v>18</v>
      </c>
      <c r="B276" s="131">
        <v>107285</v>
      </c>
      <c r="C276" s="131">
        <v>107285</v>
      </c>
      <c r="D276" s="131">
        <v>107285</v>
      </c>
    </row>
    <row r="277" spans="1:4" ht="14.25" customHeight="1" x14ac:dyDescent="0.25">
      <c r="A277" s="151" t="s">
        <v>52</v>
      </c>
      <c r="B277" s="131">
        <v>105185</v>
      </c>
      <c r="C277" s="131">
        <v>105185</v>
      </c>
      <c r="D277" s="131">
        <v>105185</v>
      </c>
    </row>
    <row r="278" spans="1:4" ht="14.25" customHeight="1" x14ac:dyDescent="0.25">
      <c r="A278" s="151" t="s">
        <v>53</v>
      </c>
      <c r="B278" s="131">
        <v>1600</v>
      </c>
      <c r="C278" s="131">
        <v>1600</v>
      </c>
      <c r="D278" s="131">
        <v>1600</v>
      </c>
    </row>
    <row r="279" spans="1:4" ht="14.25" customHeight="1" x14ac:dyDescent="0.25">
      <c r="A279" s="151" t="s">
        <v>55</v>
      </c>
      <c r="B279" s="131">
        <v>500</v>
      </c>
      <c r="C279" s="131">
        <v>500</v>
      </c>
      <c r="D279" s="131">
        <v>500</v>
      </c>
    </row>
    <row r="280" spans="1:4" s="120" customFormat="1" ht="14.25" customHeight="1" x14ac:dyDescent="0.25">
      <c r="A280" s="130" t="s">
        <v>19</v>
      </c>
      <c r="B280" s="131">
        <v>5500</v>
      </c>
      <c r="C280" s="131">
        <v>5500</v>
      </c>
      <c r="D280" s="131">
        <v>5500</v>
      </c>
    </row>
    <row r="281" spans="1:4" ht="14.25" customHeight="1" x14ac:dyDescent="0.25">
      <c r="A281" s="151" t="s">
        <v>58</v>
      </c>
      <c r="B281" s="131">
        <v>500</v>
      </c>
      <c r="C281" s="131">
        <v>500</v>
      </c>
      <c r="D281" s="131">
        <v>500</v>
      </c>
    </row>
    <row r="282" spans="1:4" ht="14.25" customHeight="1" x14ac:dyDescent="0.25">
      <c r="A282" s="151" t="s">
        <v>59</v>
      </c>
      <c r="B282" s="131">
        <v>5000</v>
      </c>
      <c r="C282" s="131">
        <v>5000</v>
      </c>
      <c r="D282" s="131">
        <v>5000</v>
      </c>
    </row>
    <row r="283" spans="1:4" s="120" customFormat="1" ht="14.25" customHeight="1" x14ac:dyDescent="0.25">
      <c r="A283" s="148" t="s">
        <v>47</v>
      </c>
      <c r="B283" s="132">
        <v>3004</v>
      </c>
      <c r="C283" s="132">
        <v>3004</v>
      </c>
      <c r="D283" s="132">
        <v>3004</v>
      </c>
    </row>
    <row r="284" spans="1:4" s="120" customFormat="1" ht="14.25" customHeight="1" x14ac:dyDescent="0.25">
      <c r="A284" s="130" t="s">
        <v>18</v>
      </c>
      <c r="B284" s="131">
        <v>3004</v>
      </c>
      <c r="C284" s="131">
        <v>3004</v>
      </c>
      <c r="D284" s="131">
        <v>3004</v>
      </c>
    </row>
    <row r="285" spans="1:4" ht="14.25" customHeight="1" x14ac:dyDescent="0.25">
      <c r="A285" s="151" t="s">
        <v>52</v>
      </c>
      <c r="B285" s="131">
        <v>2672</v>
      </c>
      <c r="C285" s="131">
        <v>2672</v>
      </c>
      <c r="D285" s="131">
        <v>2672</v>
      </c>
    </row>
    <row r="286" spans="1:4" ht="14.25" customHeight="1" x14ac:dyDescent="0.25">
      <c r="A286" s="151" t="s">
        <v>53</v>
      </c>
      <c r="B286" s="131">
        <v>332</v>
      </c>
      <c r="C286" s="131">
        <v>332</v>
      </c>
      <c r="D286" s="131">
        <v>332</v>
      </c>
    </row>
    <row r="287" spans="1:4" s="120" customFormat="1" x14ac:dyDescent="0.25">
      <c r="A287" s="148" t="s">
        <v>42</v>
      </c>
      <c r="B287" s="132">
        <v>500</v>
      </c>
      <c r="C287" s="132">
        <v>500</v>
      </c>
      <c r="D287" s="132">
        <v>500</v>
      </c>
    </row>
    <row r="288" spans="1:4" x14ac:dyDescent="0.25">
      <c r="A288" s="130" t="s">
        <v>18</v>
      </c>
      <c r="B288" s="131">
        <v>500</v>
      </c>
      <c r="C288" s="131">
        <v>500</v>
      </c>
      <c r="D288" s="131">
        <v>500</v>
      </c>
    </row>
    <row r="289" spans="1:4" x14ac:dyDescent="0.25">
      <c r="A289" s="151" t="s">
        <v>55</v>
      </c>
      <c r="B289" s="131">
        <v>500</v>
      </c>
      <c r="C289" s="131">
        <v>500</v>
      </c>
      <c r="D289" s="131">
        <v>500</v>
      </c>
    </row>
    <row r="290" spans="1:4" s="120" customFormat="1" x14ac:dyDescent="0.25">
      <c r="A290" s="149" t="s">
        <v>203</v>
      </c>
      <c r="B290" s="150">
        <v>6000</v>
      </c>
      <c r="C290" s="150">
        <v>6000</v>
      </c>
      <c r="D290" s="150">
        <v>6000</v>
      </c>
    </row>
    <row r="291" spans="1:4" s="120" customFormat="1" x14ac:dyDescent="0.25">
      <c r="A291" s="148" t="s">
        <v>38</v>
      </c>
      <c r="B291" s="132">
        <v>6000</v>
      </c>
      <c r="C291" s="132">
        <v>6000</v>
      </c>
      <c r="D291" s="132">
        <v>6000</v>
      </c>
    </row>
    <row r="292" spans="1:4" x14ac:dyDescent="0.25">
      <c r="A292" s="130" t="s">
        <v>18</v>
      </c>
      <c r="B292" s="131">
        <v>6000</v>
      </c>
      <c r="C292" s="131">
        <v>6000</v>
      </c>
      <c r="D292" s="131">
        <v>6000</v>
      </c>
    </row>
    <row r="293" spans="1:4" x14ac:dyDescent="0.25">
      <c r="A293" s="151" t="s">
        <v>52</v>
      </c>
      <c r="B293" s="131">
        <v>6000</v>
      </c>
      <c r="C293" s="131">
        <v>6000</v>
      </c>
      <c r="D293" s="131">
        <v>6000</v>
      </c>
    </row>
    <row r="294" spans="1:4" x14ac:dyDescent="0.25">
      <c r="A294" s="149" t="s">
        <v>204</v>
      </c>
      <c r="B294" s="150">
        <v>11900</v>
      </c>
      <c r="C294" s="150">
        <v>0</v>
      </c>
      <c r="D294" s="150">
        <v>0</v>
      </c>
    </row>
    <row r="295" spans="1:4" s="120" customFormat="1" x14ac:dyDescent="0.25">
      <c r="A295" s="148" t="s">
        <v>42</v>
      </c>
      <c r="B295" s="132">
        <v>11900</v>
      </c>
      <c r="C295" s="132">
        <v>0</v>
      </c>
      <c r="D295" s="132">
        <v>0</v>
      </c>
    </row>
    <row r="296" spans="1:4" x14ac:dyDescent="0.25">
      <c r="A296" s="130" t="s">
        <v>18</v>
      </c>
      <c r="B296" s="131">
        <v>11900</v>
      </c>
      <c r="C296" s="131">
        <v>0</v>
      </c>
      <c r="D296" s="131">
        <v>0</v>
      </c>
    </row>
    <row r="297" spans="1:4" x14ac:dyDescent="0.25">
      <c r="A297" s="151" t="s">
        <v>52</v>
      </c>
      <c r="B297" s="131">
        <v>11900</v>
      </c>
      <c r="C297" s="131">
        <v>0</v>
      </c>
      <c r="D297" s="131">
        <v>0</v>
      </c>
    </row>
    <row r="298" spans="1:4" x14ac:dyDescent="0.25">
      <c r="A298" s="149" t="s">
        <v>205</v>
      </c>
      <c r="B298" s="150">
        <v>10000</v>
      </c>
      <c r="C298" s="150">
        <v>0</v>
      </c>
      <c r="D298" s="150">
        <v>0</v>
      </c>
    </row>
    <row r="299" spans="1:4" s="120" customFormat="1" x14ac:dyDescent="0.25">
      <c r="A299" s="148" t="s">
        <v>42</v>
      </c>
      <c r="B299" s="132">
        <v>10000</v>
      </c>
      <c r="C299" s="132">
        <v>0</v>
      </c>
      <c r="D299" s="132">
        <v>0</v>
      </c>
    </row>
    <row r="300" spans="1:4" s="120" customFormat="1" x14ac:dyDescent="0.25">
      <c r="A300" s="130" t="s">
        <v>18</v>
      </c>
      <c r="B300" s="131">
        <v>10000</v>
      </c>
      <c r="C300" s="131">
        <v>0</v>
      </c>
      <c r="D300" s="131">
        <v>0</v>
      </c>
    </row>
    <row r="301" spans="1:4" x14ac:dyDescent="0.25">
      <c r="A301" s="151" t="s">
        <v>52</v>
      </c>
      <c r="B301" s="131">
        <v>10000</v>
      </c>
      <c r="C301" s="131">
        <v>0</v>
      </c>
      <c r="D301" s="131">
        <v>0</v>
      </c>
    </row>
    <row r="302" spans="1:4" x14ac:dyDescent="0.25">
      <c r="A302" s="149" t="s">
        <v>206</v>
      </c>
      <c r="B302" s="150">
        <v>85940</v>
      </c>
      <c r="C302" s="150">
        <v>15390</v>
      </c>
      <c r="D302" s="150">
        <v>14390</v>
      </c>
    </row>
    <row r="303" spans="1:4" s="120" customFormat="1" x14ac:dyDescent="0.25">
      <c r="A303" s="148" t="s">
        <v>42</v>
      </c>
      <c r="B303" s="132">
        <v>85940</v>
      </c>
      <c r="C303" s="132">
        <v>15390</v>
      </c>
      <c r="D303" s="132">
        <v>14390</v>
      </c>
    </row>
    <row r="304" spans="1:4" s="120" customFormat="1" x14ac:dyDescent="0.25">
      <c r="A304" s="130" t="s">
        <v>18</v>
      </c>
      <c r="B304" s="131">
        <v>49940</v>
      </c>
      <c r="C304" s="131">
        <v>15390</v>
      </c>
      <c r="D304" s="131">
        <v>14390</v>
      </c>
    </row>
    <row r="305" spans="1:4" x14ac:dyDescent="0.25">
      <c r="A305" s="151" t="s">
        <v>52</v>
      </c>
      <c r="B305" s="131">
        <v>49940</v>
      </c>
      <c r="C305" s="131">
        <v>15390</v>
      </c>
      <c r="D305" s="131">
        <v>14390</v>
      </c>
    </row>
    <row r="306" spans="1:4" x14ac:dyDescent="0.25">
      <c r="A306" s="130" t="s">
        <v>19</v>
      </c>
      <c r="B306" s="131">
        <v>36000</v>
      </c>
      <c r="C306" s="131">
        <v>0</v>
      </c>
      <c r="D306" s="131">
        <v>0</v>
      </c>
    </row>
    <row r="307" spans="1:4" x14ac:dyDescent="0.25">
      <c r="A307" s="151" t="s">
        <v>59</v>
      </c>
      <c r="B307" s="131">
        <v>36000</v>
      </c>
      <c r="C307" s="131">
        <v>0</v>
      </c>
      <c r="D307" s="131">
        <v>0</v>
      </c>
    </row>
    <row r="308" spans="1:4" x14ac:dyDescent="0.25">
      <c r="A308" s="151"/>
      <c r="B308" s="131"/>
      <c r="C308" s="131"/>
      <c r="D308" s="131"/>
    </row>
    <row r="309" spans="1:4" x14ac:dyDescent="0.25">
      <c r="A309" s="130" t="s">
        <v>207</v>
      </c>
      <c r="B309" s="131">
        <v>61163</v>
      </c>
      <c r="C309" s="131">
        <v>66063</v>
      </c>
      <c r="D309" s="131">
        <v>63900</v>
      </c>
    </row>
    <row r="310" spans="1:4" s="120" customFormat="1" x14ac:dyDescent="0.25">
      <c r="A310" s="149" t="s">
        <v>208</v>
      </c>
      <c r="B310" s="150">
        <v>1663</v>
      </c>
      <c r="C310" s="150">
        <v>1663</v>
      </c>
      <c r="D310" s="150">
        <v>0</v>
      </c>
    </row>
    <row r="311" spans="1:4" s="120" customFormat="1" x14ac:dyDescent="0.25">
      <c r="A311" s="148" t="s">
        <v>38</v>
      </c>
      <c r="B311" s="132">
        <v>1663</v>
      </c>
      <c r="C311" s="132">
        <v>1663</v>
      </c>
      <c r="D311" s="132">
        <v>0</v>
      </c>
    </row>
    <row r="312" spans="1:4" x14ac:dyDescent="0.25">
      <c r="A312" s="130" t="s">
        <v>18</v>
      </c>
      <c r="B312" s="131">
        <v>1663</v>
      </c>
      <c r="C312" s="131">
        <v>1663</v>
      </c>
      <c r="D312" s="131">
        <v>0</v>
      </c>
    </row>
    <row r="313" spans="1:4" s="120" customFormat="1" x14ac:dyDescent="0.25">
      <c r="A313" s="151" t="s">
        <v>52</v>
      </c>
      <c r="B313" s="131">
        <v>1663</v>
      </c>
      <c r="C313" s="131">
        <v>1663</v>
      </c>
      <c r="D313" s="131">
        <v>0</v>
      </c>
    </row>
    <row r="314" spans="1:4" s="120" customFormat="1" x14ac:dyDescent="0.25">
      <c r="A314" s="149" t="s">
        <v>209</v>
      </c>
      <c r="B314" s="150">
        <v>59500</v>
      </c>
      <c r="C314" s="150">
        <v>64400</v>
      </c>
      <c r="D314" s="150">
        <v>63900</v>
      </c>
    </row>
    <row r="315" spans="1:4" s="120" customFormat="1" x14ac:dyDescent="0.25">
      <c r="A315" s="148" t="s">
        <v>38</v>
      </c>
      <c r="B315" s="132">
        <v>43000</v>
      </c>
      <c r="C315" s="132">
        <v>43000</v>
      </c>
      <c r="D315" s="132">
        <v>43000</v>
      </c>
    </row>
    <row r="316" spans="1:4" s="120" customFormat="1" x14ac:dyDescent="0.25">
      <c r="A316" s="130" t="s">
        <v>18</v>
      </c>
      <c r="B316" s="131">
        <v>43000</v>
      </c>
      <c r="C316" s="131">
        <v>43000</v>
      </c>
      <c r="D316" s="131">
        <v>43000</v>
      </c>
    </row>
    <row r="317" spans="1:4" s="120" customFormat="1" x14ac:dyDescent="0.25">
      <c r="A317" s="151" t="s">
        <v>51</v>
      </c>
      <c r="B317" s="131">
        <v>37500</v>
      </c>
      <c r="C317" s="131">
        <v>37500</v>
      </c>
      <c r="D317" s="131">
        <v>37500</v>
      </c>
    </row>
    <row r="318" spans="1:4" s="120" customFormat="1" x14ac:dyDescent="0.25">
      <c r="A318" s="151" t="s">
        <v>52</v>
      </c>
      <c r="B318" s="131">
        <v>5500</v>
      </c>
      <c r="C318" s="131">
        <v>5500</v>
      </c>
      <c r="D318" s="131">
        <v>5500</v>
      </c>
    </row>
    <row r="319" spans="1:4" s="120" customFormat="1" x14ac:dyDescent="0.25">
      <c r="A319" s="148" t="s">
        <v>41</v>
      </c>
      <c r="B319" s="132">
        <v>16500</v>
      </c>
      <c r="C319" s="132">
        <v>21400</v>
      </c>
      <c r="D319" s="132">
        <v>20900</v>
      </c>
    </row>
    <row r="320" spans="1:4" x14ac:dyDescent="0.25">
      <c r="A320" s="130" t="s">
        <v>18</v>
      </c>
      <c r="B320" s="131">
        <v>16500</v>
      </c>
      <c r="C320" s="131">
        <v>21400</v>
      </c>
      <c r="D320" s="131">
        <v>20900</v>
      </c>
    </row>
    <row r="321" spans="1:4" s="120" customFormat="1" x14ac:dyDescent="0.25">
      <c r="A321" s="151" t="s">
        <v>52</v>
      </c>
      <c r="B321" s="131">
        <v>16500</v>
      </c>
      <c r="C321" s="131">
        <v>21400</v>
      </c>
      <c r="D321" s="131">
        <v>20900</v>
      </c>
    </row>
    <row r="322" spans="1:4" x14ac:dyDescent="0.25">
      <c r="A322" s="146" t="s">
        <v>210</v>
      </c>
      <c r="B322" s="147">
        <v>107687919</v>
      </c>
      <c r="C322" s="147">
        <v>93744400</v>
      </c>
      <c r="D322" s="147">
        <v>94037333</v>
      </c>
    </row>
    <row r="323" spans="1:4" x14ac:dyDescent="0.25">
      <c r="A323" s="152" t="s">
        <v>211</v>
      </c>
      <c r="B323" s="153">
        <v>10293721</v>
      </c>
      <c r="C323" s="153">
        <v>9433326</v>
      </c>
      <c r="D323" s="153">
        <v>9486552</v>
      </c>
    </row>
    <row r="324" spans="1:4" s="120" customFormat="1" x14ac:dyDescent="0.25">
      <c r="A324" s="148" t="s">
        <v>38</v>
      </c>
      <c r="B324" s="132">
        <v>4024833</v>
      </c>
      <c r="C324" s="132">
        <v>3184438</v>
      </c>
      <c r="D324" s="132">
        <v>3237664</v>
      </c>
    </row>
    <row r="325" spans="1:4" s="120" customFormat="1" x14ac:dyDescent="0.25">
      <c r="A325" s="148" t="s">
        <v>41</v>
      </c>
      <c r="B325" s="132">
        <v>9810</v>
      </c>
      <c r="C325" s="132">
        <v>3810</v>
      </c>
      <c r="D325" s="132">
        <v>3810</v>
      </c>
    </row>
    <row r="326" spans="1:4" s="120" customFormat="1" x14ac:dyDescent="0.25">
      <c r="A326" s="148" t="s">
        <v>42</v>
      </c>
      <c r="B326" s="132">
        <v>6259078</v>
      </c>
      <c r="C326" s="132">
        <v>6245078</v>
      </c>
      <c r="D326" s="132">
        <v>6245078</v>
      </c>
    </row>
    <row r="327" spans="1:4" s="120" customFormat="1" x14ac:dyDescent="0.25">
      <c r="A327" s="148"/>
      <c r="B327" s="132"/>
      <c r="C327" s="132"/>
      <c r="D327" s="132"/>
    </row>
    <row r="328" spans="1:4" x14ac:dyDescent="0.25">
      <c r="A328" s="130" t="s">
        <v>170</v>
      </c>
      <c r="B328" s="131">
        <v>34040</v>
      </c>
      <c r="C328" s="131">
        <v>34040</v>
      </c>
      <c r="D328" s="131">
        <v>34040</v>
      </c>
    </row>
    <row r="329" spans="1:4" x14ac:dyDescent="0.25">
      <c r="A329" s="149" t="s">
        <v>171</v>
      </c>
      <c r="B329" s="150">
        <v>34040</v>
      </c>
      <c r="C329" s="150">
        <v>34040</v>
      </c>
      <c r="D329" s="150">
        <v>34040</v>
      </c>
    </row>
    <row r="330" spans="1:4" s="120" customFormat="1" x14ac:dyDescent="0.25">
      <c r="A330" s="148" t="s">
        <v>38</v>
      </c>
      <c r="B330" s="132">
        <v>34040</v>
      </c>
      <c r="C330" s="132">
        <v>34040</v>
      </c>
      <c r="D330" s="132">
        <v>34040</v>
      </c>
    </row>
    <row r="331" spans="1:4" x14ac:dyDescent="0.25">
      <c r="A331" s="130" t="s">
        <v>18</v>
      </c>
      <c r="B331" s="131">
        <v>34040</v>
      </c>
      <c r="C331" s="131">
        <v>34040</v>
      </c>
      <c r="D331" s="131">
        <v>34040</v>
      </c>
    </row>
    <row r="332" spans="1:4" x14ac:dyDescent="0.25">
      <c r="A332" s="151" t="s">
        <v>51</v>
      </c>
      <c r="B332" s="131">
        <v>15930</v>
      </c>
      <c r="C332" s="131">
        <v>15930</v>
      </c>
      <c r="D332" s="131">
        <v>15930</v>
      </c>
    </row>
    <row r="333" spans="1:4" x14ac:dyDescent="0.25">
      <c r="A333" s="151" t="s">
        <v>52</v>
      </c>
      <c r="B333" s="131">
        <v>18110</v>
      </c>
      <c r="C333" s="131">
        <v>18110</v>
      </c>
      <c r="D333" s="131">
        <v>18110</v>
      </c>
    </row>
    <row r="334" spans="1:4" x14ac:dyDescent="0.25">
      <c r="A334" s="151"/>
      <c r="B334" s="131"/>
      <c r="C334" s="131"/>
      <c r="D334" s="131"/>
    </row>
    <row r="335" spans="1:4" s="120" customFormat="1" ht="13.5" customHeight="1" x14ac:dyDescent="0.25">
      <c r="A335" s="130" t="s">
        <v>207</v>
      </c>
      <c r="B335" s="131">
        <v>44500</v>
      </c>
      <c r="C335" s="131">
        <v>18500</v>
      </c>
      <c r="D335" s="131">
        <v>18500</v>
      </c>
    </row>
    <row r="336" spans="1:4" s="120" customFormat="1" ht="13.5" customHeight="1" x14ac:dyDescent="0.25">
      <c r="A336" s="149" t="s">
        <v>212</v>
      </c>
      <c r="B336" s="150">
        <v>13600</v>
      </c>
      <c r="C336" s="150">
        <v>13600</v>
      </c>
      <c r="D336" s="150">
        <v>13600</v>
      </c>
    </row>
    <row r="337" spans="1:4" s="120" customFormat="1" ht="13.5" customHeight="1" x14ac:dyDescent="0.25">
      <c r="A337" s="148" t="s">
        <v>38</v>
      </c>
      <c r="B337" s="132">
        <v>13600</v>
      </c>
      <c r="C337" s="132">
        <v>13600</v>
      </c>
      <c r="D337" s="132">
        <v>13600</v>
      </c>
    </row>
    <row r="338" spans="1:4" ht="13.5" customHeight="1" x14ac:dyDescent="0.25">
      <c r="A338" s="130" t="s">
        <v>18</v>
      </c>
      <c r="B338" s="131">
        <v>13600</v>
      </c>
      <c r="C338" s="131">
        <v>13600</v>
      </c>
      <c r="D338" s="131">
        <v>13600</v>
      </c>
    </row>
    <row r="339" spans="1:4" s="120" customFormat="1" ht="13.5" customHeight="1" x14ac:dyDescent="0.25">
      <c r="A339" s="151" t="s">
        <v>52</v>
      </c>
      <c r="B339" s="131">
        <v>13600</v>
      </c>
      <c r="C339" s="131">
        <v>13600</v>
      </c>
      <c r="D339" s="131">
        <v>13600</v>
      </c>
    </row>
    <row r="340" spans="1:4" ht="13.5" customHeight="1" x14ac:dyDescent="0.25">
      <c r="A340" s="149" t="s">
        <v>213</v>
      </c>
      <c r="B340" s="150">
        <v>4900</v>
      </c>
      <c r="C340" s="150">
        <v>4900</v>
      </c>
      <c r="D340" s="150">
        <v>4900</v>
      </c>
    </row>
    <row r="341" spans="1:4" s="120" customFormat="1" ht="13.5" customHeight="1" x14ac:dyDescent="0.25">
      <c r="A341" s="148" t="s">
        <v>38</v>
      </c>
      <c r="B341" s="132">
        <v>400</v>
      </c>
      <c r="C341" s="132">
        <v>400</v>
      </c>
      <c r="D341" s="132">
        <v>400</v>
      </c>
    </row>
    <row r="342" spans="1:4" ht="13.5" customHeight="1" x14ac:dyDescent="0.25">
      <c r="A342" s="130" t="s">
        <v>18</v>
      </c>
      <c r="B342" s="131">
        <v>400</v>
      </c>
      <c r="C342" s="131">
        <v>400</v>
      </c>
      <c r="D342" s="131">
        <v>400</v>
      </c>
    </row>
    <row r="343" spans="1:4" s="120" customFormat="1" ht="13.5" customHeight="1" x14ac:dyDescent="0.25">
      <c r="A343" s="151" t="s">
        <v>52</v>
      </c>
      <c r="B343" s="131">
        <v>400</v>
      </c>
      <c r="C343" s="131">
        <v>400</v>
      </c>
      <c r="D343" s="131">
        <v>400</v>
      </c>
    </row>
    <row r="344" spans="1:4" s="120" customFormat="1" ht="13.5" customHeight="1" x14ac:dyDescent="0.25">
      <c r="A344" s="148" t="s">
        <v>41</v>
      </c>
      <c r="B344" s="132">
        <v>3810</v>
      </c>
      <c r="C344" s="132">
        <v>3810</v>
      </c>
      <c r="D344" s="132">
        <v>3810</v>
      </c>
    </row>
    <row r="345" spans="1:4" ht="13.5" customHeight="1" x14ac:dyDescent="0.25">
      <c r="A345" s="130" t="s">
        <v>18</v>
      </c>
      <c r="B345" s="131">
        <v>3810</v>
      </c>
      <c r="C345" s="131">
        <v>3810</v>
      </c>
      <c r="D345" s="131">
        <v>3810</v>
      </c>
    </row>
    <row r="346" spans="1:4" ht="13.5" customHeight="1" x14ac:dyDescent="0.25">
      <c r="A346" s="151" t="s">
        <v>52</v>
      </c>
      <c r="B346" s="131">
        <v>3810</v>
      </c>
      <c r="C346" s="131">
        <v>3810</v>
      </c>
      <c r="D346" s="131">
        <v>3810</v>
      </c>
    </row>
    <row r="347" spans="1:4" s="120" customFormat="1" ht="13.5" customHeight="1" x14ac:dyDescent="0.25">
      <c r="A347" s="148" t="s">
        <v>42</v>
      </c>
      <c r="B347" s="132">
        <v>690</v>
      </c>
      <c r="C347" s="132">
        <v>690</v>
      </c>
      <c r="D347" s="132">
        <v>690</v>
      </c>
    </row>
    <row r="348" spans="1:4" ht="13.5" customHeight="1" x14ac:dyDescent="0.25">
      <c r="A348" s="130" t="s">
        <v>18</v>
      </c>
      <c r="B348" s="131">
        <v>690</v>
      </c>
      <c r="C348" s="131">
        <v>690</v>
      </c>
      <c r="D348" s="131">
        <v>690</v>
      </c>
    </row>
    <row r="349" spans="1:4" ht="13.5" customHeight="1" x14ac:dyDescent="0.25">
      <c r="A349" s="151" t="s">
        <v>52</v>
      </c>
      <c r="B349" s="131">
        <v>690</v>
      </c>
      <c r="C349" s="131">
        <v>690</v>
      </c>
      <c r="D349" s="131">
        <v>690</v>
      </c>
    </row>
    <row r="350" spans="1:4" ht="13.5" customHeight="1" x14ac:dyDescent="0.25">
      <c r="A350" s="149" t="s">
        <v>214</v>
      </c>
      <c r="B350" s="150">
        <v>12000</v>
      </c>
      <c r="C350" s="150">
        <v>0</v>
      </c>
      <c r="D350" s="150">
        <v>0</v>
      </c>
    </row>
    <row r="351" spans="1:4" s="120" customFormat="1" ht="13.5" customHeight="1" x14ac:dyDescent="0.25">
      <c r="A351" s="148" t="s">
        <v>38</v>
      </c>
      <c r="B351" s="132">
        <v>6000</v>
      </c>
      <c r="C351" s="132">
        <v>0</v>
      </c>
      <c r="D351" s="132">
        <v>0</v>
      </c>
    </row>
    <row r="352" spans="1:4" ht="13.5" customHeight="1" x14ac:dyDescent="0.25">
      <c r="A352" s="130" t="s">
        <v>18</v>
      </c>
      <c r="B352" s="131">
        <v>6000</v>
      </c>
      <c r="C352" s="131">
        <v>0</v>
      </c>
      <c r="D352" s="131">
        <v>0</v>
      </c>
    </row>
    <row r="353" spans="1:4" s="120" customFormat="1" ht="13.5" customHeight="1" x14ac:dyDescent="0.25">
      <c r="A353" s="151" t="s">
        <v>51</v>
      </c>
      <c r="B353" s="131">
        <v>1000</v>
      </c>
      <c r="C353" s="131">
        <v>0</v>
      </c>
      <c r="D353" s="131">
        <v>0</v>
      </c>
    </row>
    <row r="354" spans="1:4" ht="13.5" customHeight="1" x14ac:dyDescent="0.25">
      <c r="A354" s="151" t="s">
        <v>52</v>
      </c>
      <c r="B354" s="131">
        <v>5000</v>
      </c>
      <c r="C354" s="131">
        <v>0</v>
      </c>
      <c r="D354" s="131">
        <v>0</v>
      </c>
    </row>
    <row r="355" spans="1:4" s="120" customFormat="1" ht="13.5" customHeight="1" x14ac:dyDescent="0.25">
      <c r="A355" s="148" t="s">
        <v>41</v>
      </c>
      <c r="B355" s="132">
        <v>6000</v>
      </c>
      <c r="C355" s="132">
        <v>0</v>
      </c>
      <c r="D355" s="132">
        <v>0</v>
      </c>
    </row>
    <row r="356" spans="1:4" s="120" customFormat="1" ht="13.5" customHeight="1" x14ac:dyDescent="0.25">
      <c r="A356" s="130" t="s">
        <v>18</v>
      </c>
      <c r="B356" s="131">
        <v>6000</v>
      </c>
      <c r="C356" s="131">
        <v>0</v>
      </c>
      <c r="D356" s="131">
        <v>0</v>
      </c>
    </row>
    <row r="357" spans="1:4" s="120" customFormat="1" ht="13.5" customHeight="1" x14ac:dyDescent="0.25">
      <c r="A357" s="151" t="s">
        <v>51</v>
      </c>
      <c r="B357" s="131">
        <v>1000</v>
      </c>
      <c r="C357" s="131">
        <v>0</v>
      </c>
      <c r="D357" s="131">
        <v>0</v>
      </c>
    </row>
    <row r="358" spans="1:4" ht="13.5" customHeight="1" x14ac:dyDescent="0.25">
      <c r="A358" s="151" t="s">
        <v>52</v>
      </c>
      <c r="B358" s="131">
        <v>5000</v>
      </c>
      <c r="C358" s="131">
        <v>0</v>
      </c>
      <c r="D358" s="131">
        <v>0</v>
      </c>
    </row>
    <row r="359" spans="1:4" x14ac:dyDescent="0.25">
      <c r="A359" s="149" t="s">
        <v>215</v>
      </c>
      <c r="B359" s="150">
        <v>14000</v>
      </c>
      <c r="C359" s="150">
        <v>0</v>
      </c>
      <c r="D359" s="150">
        <v>0</v>
      </c>
    </row>
    <row r="360" spans="1:4" s="120" customFormat="1" x14ac:dyDescent="0.25">
      <c r="A360" s="148" t="s">
        <v>42</v>
      </c>
      <c r="B360" s="132">
        <v>14000</v>
      </c>
      <c r="C360" s="132">
        <v>0</v>
      </c>
      <c r="D360" s="132">
        <v>0</v>
      </c>
    </row>
    <row r="361" spans="1:4" s="120" customFormat="1" x14ac:dyDescent="0.25">
      <c r="A361" s="130" t="s">
        <v>18</v>
      </c>
      <c r="B361" s="131">
        <v>14000</v>
      </c>
      <c r="C361" s="131">
        <v>0</v>
      </c>
      <c r="D361" s="131">
        <v>0</v>
      </c>
    </row>
    <row r="362" spans="1:4" x14ac:dyDescent="0.25">
      <c r="A362" s="151" t="s">
        <v>51</v>
      </c>
      <c r="B362" s="131">
        <v>14000</v>
      </c>
      <c r="C362" s="131">
        <v>0</v>
      </c>
      <c r="D362" s="131">
        <v>0</v>
      </c>
    </row>
    <row r="363" spans="1:4" x14ac:dyDescent="0.25">
      <c r="A363" s="151"/>
      <c r="B363" s="131"/>
      <c r="C363" s="131"/>
      <c r="D363" s="131"/>
    </row>
    <row r="364" spans="1:4" x14ac:dyDescent="0.25">
      <c r="A364" s="130" t="s">
        <v>216</v>
      </c>
      <c r="B364" s="131">
        <v>3550068</v>
      </c>
      <c r="C364" s="131">
        <v>3550068</v>
      </c>
      <c r="D364" s="131">
        <v>3550068</v>
      </c>
    </row>
    <row r="365" spans="1:4" x14ac:dyDescent="0.25">
      <c r="A365" s="149" t="s">
        <v>217</v>
      </c>
      <c r="B365" s="150">
        <v>287000</v>
      </c>
      <c r="C365" s="150">
        <v>287000</v>
      </c>
      <c r="D365" s="150">
        <v>287000</v>
      </c>
    </row>
    <row r="366" spans="1:4" s="120" customFormat="1" x14ac:dyDescent="0.25">
      <c r="A366" s="148" t="s">
        <v>38</v>
      </c>
      <c r="B366" s="132">
        <v>287000</v>
      </c>
      <c r="C366" s="132">
        <v>287000</v>
      </c>
      <c r="D366" s="132">
        <v>287000</v>
      </c>
    </row>
    <row r="367" spans="1:4" x14ac:dyDescent="0.25">
      <c r="A367" s="130" t="s">
        <v>18</v>
      </c>
      <c r="B367" s="131">
        <v>287000</v>
      </c>
      <c r="C367" s="131">
        <v>287000</v>
      </c>
      <c r="D367" s="131">
        <v>287000</v>
      </c>
    </row>
    <row r="368" spans="1:4" x14ac:dyDescent="0.25">
      <c r="A368" s="151" t="s">
        <v>56</v>
      </c>
      <c r="B368" s="131">
        <v>287000</v>
      </c>
      <c r="C368" s="131">
        <v>287000</v>
      </c>
      <c r="D368" s="131">
        <v>287000</v>
      </c>
    </row>
    <row r="369" spans="1:4" x14ac:dyDescent="0.25">
      <c r="A369" s="149" t="s">
        <v>218</v>
      </c>
      <c r="B369" s="150">
        <v>1000</v>
      </c>
      <c r="C369" s="150">
        <v>1000</v>
      </c>
      <c r="D369" s="150">
        <v>1000</v>
      </c>
    </row>
    <row r="370" spans="1:4" s="120" customFormat="1" x14ac:dyDescent="0.25">
      <c r="A370" s="148" t="s">
        <v>38</v>
      </c>
      <c r="B370" s="132">
        <v>1000</v>
      </c>
      <c r="C370" s="132">
        <v>1000</v>
      </c>
      <c r="D370" s="132">
        <v>1000</v>
      </c>
    </row>
    <row r="371" spans="1:4" x14ac:dyDescent="0.25">
      <c r="A371" s="130" t="s">
        <v>18</v>
      </c>
      <c r="B371" s="131">
        <v>1000</v>
      </c>
      <c r="C371" s="131">
        <v>1000</v>
      </c>
      <c r="D371" s="131">
        <v>1000</v>
      </c>
    </row>
    <row r="372" spans="1:4" x14ac:dyDescent="0.25">
      <c r="A372" s="151" t="s">
        <v>56</v>
      </c>
      <c r="B372" s="131">
        <v>1000</v>
      </c>
      <c r="C372" s="131">
        <v>1000</v>
      </c>
      <c r="D372" s="131">
        <v>1000</v>
      </c>
    </row>
    <row r="373" spans="1:4" x14ac:dyDescent="0.25">
      <c r="A373" s="149" t="s">
        <v>219</v>
      </c>
      <c r="B373" s="150">
        <v>3262068</v>
      </c>
      <c r="C373" s="150">
        <v>3262068</v>
      </c>
      <c r="D373" s="150">
        <v>3262068</v>
      </c>
    </row>
    <row r="374" spans="1:4" s="120" customFormat="1" x14ac:dyDescent="0.25">
      <c r="A374" s="148" t="s">
        <v>38</v>
      </c>
      <c r="B374" s="132">
        <v>275805</v>
      </c>
      <c r="C374" s="132">
        <v>275805</v>
      </c>
      <c r="D374" s="132">
        <v>275805</v>
      </c>
    </row>
    <row r="375" spans="1:4" x14ac:dyDescent="0.25">
      <c r="A375" s="130" t="s">
        <v>18</v>
      </c>
      <c r="B375" s="131">
        <v>275805</v>
      </c>
      <c r="C375" s="131">
        <v>275805</v>
      </c>
      <c r="D375" s="131">
        <v>275805</v>
      </c>
    </row>
    <row r="376" spans="1:4" x14ac:dyDescent="0.25">
      <c r="A376" s="151" t="s">
        <v>56</v>
      </c>
      <c r="B376" s="131">
        <v>275805</v>
      </c>
      <c r="C376" s="131">
        <v>275805</v>
      </c>
      <c r="D376" s="131">
        <v>275805</v>
      </c>
    </row>
    <row r="377" spans="1:4" s="120" customFormat="1" x14ac:dyDescent="0.25">
      <c r="A377" s="148" t="s">
        <v>42</v>
      </c>
      <c r="B377" s="132">
        <v>2986263</v>
      </c>
      <c r="C377" s="132">
        <v>2986263</v>
      </c>
      <c r="D377" s="132">
        <v>2986263</v>
      </c>
    </row>
    <row r="378" spans="1:4" s="120" customFormat="1" x14ac:dyDescent="0.25">
      <c r="A378" s="130" t="s">
        <v>18</v>
      </c>
      <c r="B378" s="131">
        <v>2986263</v>
      </c>
      <c r="C378" s="131">
        <v>2986263</v>
      </c>
      <c r="D378" s="131">
        <v>2986263</v>
      </c>
    </row>
    <row r="379" spans="1:4" s="120" customFormat="1" x14ac:dyDescent="0.25">
      <c r="A379" s="151" t="s">
        <v>56</v>
      </c>
      <c r="B379" s="131">
        <v>2986263</v>
      </c>
      <c r="C379" s="131">
        <v>2986263</v>
      </c>
      <c r="D379" s="131">
        <v>2986263</v>
      </c>
    </row>
    <row r="380" spans="1:4" s="120" customFormat="1" x14ac:dyDescent="0.25">
      <c r="A380" s="151"/>
      <c r="B380" s="131"/>
      <c r="C380" s="131"/>
      <c r="D380" s="131"/>
    </row>
    <row r="381" spans="1:4" s="120" customFormat="1" x14ac:dyDescent="0.25">
      <c r="A381" s="130" t="s">
        <v>220</v>
      </c>
      <c r="B381" s="131">
        <v>582285</v>
      </c>
      <c r="C381" s="131">
        <v>452285</v>
      </c>
      <c r="D381" s="131">
        <v>452285</v>
      </c>
    </row>
    <row r="382" spans="1:4" s="120" customFormat="1" x14ac:dyDescent="0.25">
      <c r="A382" s="149" t="s">
        <v>221</v>
      </c>
      <c r="B382" s="150">
        <v>10000</v>
      </c>
      <c r="C382" s="150">
        <v>10000</v>
      </c>
      <c r="D382" s="150">
        <v>10000</v>
      </c>
    </row>
    <row r="383" spans="1:4" s="120" customFormat="1" x14ac:dyDescent="0.25">
      <c r="A383" s="148" t="s">
        <v>38</v>
      </c>
      <c r="B383" s="132">
        <v>10000</v>
      </c>
      <c r="C383" s="132">
        <v>10000</v>
      </c>
      <c r="D383" s="132">
        <v>10000</v>
      </c>
    </row>
    <row r="384" spans="1:4" x14ac:dyDescent="0.25">
      <c r="A384" s="130" t="s">
        <v>18</v>
      </c>
      <c r="B384" s="131">
        <v>10000</v>
      </c>
      <c r="C384" s="131">
        <v>10000</v>
      </c>
      <c r="D384" s="131">
        <v>10000</v>
      </c>
    </row>
    <row r="385" spans="1:4" s="120" customFormat="1" x14ac:dyDescent="0.25">
      <c r="A385" s="151" t="s">
        <v>57</v>
      </c>
      <c r="B385" s="131">
        <v>10000</v>
      </c>
      <c r="C385" s="131">
        <v>10000</v>
      </c>
      <c r="D385" s="131">
        <v>10000</v>
      </c>
    </row>
    <row r="386" spans="1:4" x14ac:dyDescent="0.25">
      <c r="A386" s="149" t="s">
        <v>222</v>
      </c>
      <c r="B386" s="150">
        <v>30000</v>
      </c>
      <c r="C386" s="150">
        <v>30000</v>
      </c>
      <c r="D386" s="150">
        <v>30000</v>
      </c>
    </row>
    <row r="387" spans="1:4" s="120" customFormat="1" x14ac:dyDescent="0.25">
      <c r="A387" s="148" t="s">
        <v>38</v>
      </c>
      <c r="B387" s="132">
        <v>30000</v>
      </c>
      <c r="C387" s="132">
        <v>30000</v>
      </c>
      <c r="D387" s="132">
        <v>30000</v>
      </c>
    </row>
    <row r="388" spans="1:4" x14ac:dyDescent="0.25">
      <c r="A388" s="130" t="s">
        <v>18</v>
      </c>
      <c r="B388" s="131">
        <v>30000</v>
      </c>
      <c r="C388" s="131">
        <v>30000</v>
      </c>
      <c r="D388" s="131">
        <v>30000</v>
      </c>
    </row>
    <row r="389" spans="1:4" x14ac:dyDescent="0.25">
      <c r="A389" s="151" t="s">
        <v>55</v>
      </c>
      <c r="B389" s="131">
        <v>30000</v>
      </c>
      <c r="C389" s="131">
        <v>30000</v>
      </c>
      <c r="D389" s="131">
        <v>30000</v>
      </c>
    </row>
    <row r="390" spans="1:4" x14ac:dyDescent="0.25">
      <c r="A390" s="149" t="s">
        <v>223</v>
      </c>
      <c r="B390" s="150">
        <v>25000</v>
      </c>
      <c r="C390" s="150">
        <v>25000</v>
      </c>
      <c r="D390" s="150">
        <v>25000</v>
      </c>
    </row>
    <row r="391" spans="1:4" s="120" customFormat="1" x14ac:dyDescent="0.25">
      <c r="A391" s="148" t="s">
        <v>38</v>
      </c>
      <c r="B391" s="132">
        <v>25000</v>
      </c>
      <c r="C391" s="132">
        <v>25000</v>
      </c>
      <c r="D391" s="132">
        <v>25000</v>
      </c>
    </row>
    <row r="392" spans="1:4" x14ac:dyDescent="0.25">
      <c r="A392" s="130" t="s">
        <v>18</v>
      </c>
      <c r="B392" s="131">
        <v>25000</v>
      </c>
      <c r="C392" s="131">
        <v>25000</v>
      </c>
      <c r="D392" s="131">
        <v>25000</v>
      </c>
    </row>
    <row r="393" spans="1:4" x14ac:dyDescent="0.25">
      <c r="A393" s="151" t="s">
        <v>57</v>
      </c>
      <c r="B393" s="131">
        <v>25000</v>
      </c>
      <c r="C393" s="131">
        <v>25000</v>
      </c>
      <c r="D393" s="131">
        <v>25000</v>
      </c>
    </row>
    <row r="394" spans="1:4" s="120" customFormat="1" x14ac:dyDescent="0.25">
      <c r="A394" s="149" t="s">
        <v>224</v>
      </c>
      <c r="B394" s="150">
        <v>44000</v>
      </c>
      <c r="C394" s="150">
        <v>44000</v>
      </c>
      <c r="D394" s="150">
        <v>44000</v>
      </c>
    </row>
    <row r="395" spans="1:4" s="120" customFormat="1" x14ac:dyDescent="0.25">
      <c r="A395" s="148" t="s">
        <v>38</v>
      </c>
      <c r="B395" s="132">
        <v>44000</v>
      </c>
      <c r="C395" s="132">
        <v>44000</v>
      </c>
      <c r="D395" s="132">
        <v>44000</v>
      </c>
    </row>
    <row r="396" spans="1:4" x14ac:dyDescent="0.25">
      <c r="A396" s="130" t="s">
        <v>18</v>
      </c>
      <c r="B396" s="131">
        <v>39000</v>
      </c>
      <c r="C396" s="131">
        <v>39000</v>
      </c>
      <c r="D396" s="131">
        <v>39000</v>
      </c>
    </row>
    <row r="397" spans="1:4" x14ac:dyDescent="0.25">
      <c r="A397" s="151" t="s">
        <v>52</v>
      </c>
      <c r="B397" s="131">
        <v>24000</v>
      </c>
      <c r="C397" s="131">
        <v>24000</v>
      </c>
      <c r="D397" s="131">
        <v>24000</v>
      </c>
    </row>
    <row r="398" spans="1:4" s="120" customFormat="1" x14ac:dyDescent="0.25">
      <c r="A398" s="151" t="s">
        <v>55</v>
      </c>
      <c r="B398" s="131">
        <v>14000</v>
      </c>
      <c r="C398" s="131">
        <v>14000</v>
      </c>
      <c r="D398" s="131">
        <v>14000</v>
      </c>
    </row>
    <row r="399" spans="1:4" ht="14.25" customHeight="1" x14ac:dyDescent="0.25">
      <c r="A399" s="151" t="s">
        <v>56</v>
      </c>
      <c r="B399" s="131">
        <v>1000</v>
      </c>
      <c r="C399" s="131">
        <v>1000</v>
      </c>
      <c r="D399" s="131">
        <v>1000</v>
      </c>
    </row>
    <row r="400" spans="1:4" ht="14.25" customHeight="1" x14ac:dyDescent="0.25">
      <c r="A400" s="130" t="s">
        <v>19</v>
      </c>
      <c r="B400" s="131">
        <v>5000</v>
      </c>
      <c r="C400" s="131">
        <v>5000</v>
      </c>
      <c r="D400" s="131">
        <v>5000</v>
      </c>
    </row>
    <row r="401" spans="1:4" s="120" customFormat="1" x14ac:dyDescent="0.25">
      <c r="A401" s="151" t="s">
        <v>59</v>
      </c>
      <c r="B401" s="131">
        <v>5000</v>
      </c>
      <c r="C401" s="131">
        <v>5000</v>
      </c>
      <c r="D401" s="131">
        <v>5000</v>
      </c>
    </row>
    <row r="402" spans="1:4" ht="14.25" customHeight="1" x14ac:dyDescent="0.25">
      <c r="A402" s="149" t="s">
        <v>225</v>
      </c>
      <c r="B402" s="150">
        <v>8000</v>
      </c>
      <c r="C402" s="150">
        <v>8000</v>
      </c>
      <c r="D402" s="150">
        <v>8000</v>
      </c>
    </row>
    <row r="403" spans="1:4" s="120" customFormat="1" ht="14.25" customHeight="1" x14ac:dyDescent="0.25">
      <c r="A403" s="148" t="s">
        <v>38</v>
      </c>
      <c r="B403" s="132">
        <v>8000</v>
      </c>
      <c r="C403" s="132">
        <v>8000</v>
      </c>
      <c r="D403" s="132">
        <v>8000</v>
      </c>
    </row>
    <row r="404" spans="1:4" ht="14.25" customHeight="1" x14ac:dyDescent="0.25">
      <c r="A404" s="130" t="s">
        <v>18</v>
      </c>
      <c r="B404" s="131">
        <v>8000</v>
      </c>
      <c r="C404" s="131">
        <v>8000</v>
      </c>
      <c r="D404" s="131">
        <v>8000</v>
      </c>
    </row>
    <row r="405" spans="1:4" s="120" customFormat="1" ht="14.25" customHeight="1" x14ac:dyDescent="0.25">
      <c r="A405" s="151" t="s">
        <v>55</v>
      </c>
      <c r="B405" s="131">
        <v>8000</v>
      </c>
      <c r="C405" s="131">
        <v>8000</v>
      </c>
      <c r="D405" s="131">
        <v>8000</v>
      </c>
    </row>
    <row r="406" spans="1:4" s="120" customFormat="1" ht="14.25" customHeight="1" x14ac:dyDescent="0.25">
      <c r="A406" s="149" t="s">
        <v>226</v>
      </c>
      <c r="B406" s="150">
        <v>265</v>
      </c>
      <c r="C406" s="150">
        <v>265</v>
      </c>
      <c r="D406" s="150">
        <v>265</v>
      </c>
    </row>
    <row r="407" spans="1:4" s="120" customFormat="1" ht="14.25" customHeight="1" x14ac:dyDescent="0.25">
      <c r="A407" s="148" t="s">
        <v>38</v>
      </c>
      <c r="B407" s="132">
        <v>265</v>
      </c>
      <c r="C407" s="132">
        <v>265</v>
      </c>
      <c r="D407" s="132">
        <v>265</v>
      </c>
    </row>
    <row r="408" spans="1:4" ht="14.25" customHeight="1" x14ac:dyDescent="0.25">
      <c r="A408" s="130" t="s">
        <v>18</v>
      </c>
      <c r="B408" s="131">
        <v>265</v>
      </c>
      <c r="C408" s="131">
        <v>265</v>
      </c>
      <c r="D408" s="131">
        <v>265</v>
      </c>
    </row>
    <row r="409" spans="1:4" ht="14.25" customHeight="1" x14ac:dyDescent="0.25">
      <c r="A409" s="151" t="s">
        <v>55</v>
      </c>
      <c r="B409" s="131">
        <v>265</v>
      </c>
      <c r="C409" s="131">
        <v>265</v>
      </c>
      <c r="D409" s="131">
        <v>265</v>
      </c>
    </row>
    <row r="410" spans="1:4" s="120" customFormat="1" ht="14.25" customHeight="1" x14ac:dyDescent="0.25">
      <c r="A410" s="149" t="s">
        <v>227</v>
      </c>
      <c r="B410" s="150">
        <v>35000</v>
      </c>
      <c r="C410" s="150">
        <v>35000</v>
      </c>
      <c r="D410" s="150">
        <v>35000</v>
      </c>
    </row>
    <row r="411" spans="1:4" s="120" customFormat="1" ht="14.25" customHeight="1" x14ac:dyDescent="0.25">
      <c r="A411" s="148" t="s">
        <v>38</v>
      </c>
      <c r="B411" s="132">
        <v>35000</v>
      </c>
      <c r="C411" s="132">
        <v>35000</v>
      </c>
      <c r="D411" s="132">
        <v>35000</v>
      </c>
    </row>
    <row r="412" spans="1:4" ht="14.25" customHeight="1" x14ac:dyDescent="0.25">
      <c r="A412" s="130" t="s">
        <v>18</v>
      </c>
      <c r="B412" s="131">
        <v>35000</v>
      </c>
      <c r="C412" s="131">
        <v>35000</v>
      </c>
      <c r="D412" s="131">
        <v>35000</v>
      </c>
    </row>
    <row r="413" spans="1:4" ht="14.25" customHeight="1" x14ac:dyDescent="0.25">
      <c r="A413" s="151" t="s">
        <v>52</v>
      </c>
      <c r="B413" s="131">
        <v>35000</v>
      </c>
      <c r="C413" s="131">
        <v>35000</v>
      </c>
      <c r="D413" s="131">
        <v>35000</v>
      </c>
    </row>
    <row r="414" spans="1:4" ht="14.25" customHeight="1" x14ac:dyDescent="0.25">
      <c r="A414" s="149" t="s">
        <v>228</v>
      </c>
      <c r="B414" s="150">
        <v>1250</v>
      </c>
      <c r="C414" s="150">
        <v>1250</v>
      </c>
      <c r="D414" s="150">
        <v>1250</v>
      </c>
    </row>
    <row r="415" spans="1:4" s="120" customFormat="1" ht="14.25" customHeight="1" x14ac:dyDescent="0.25">
      <c r="A415" s="148" t="s">
        <v>42</v>
      </c>
      <c r="B415" s="132">
        <v>1250</v>
      </c>
      <c r="C415" s="132">
        <v>1250</v>
      </c>
      <c r="D415" s="132">
        <v>1250</v>
      </c>
    </row>
    <row r="416" spans="1:4" ht="14.25" customHeight="1" x14ac:dyDescent="0.25">
      <c r="A416" s="130" t="s">
        <v>18</v>
      </c>
      <c r="B416" s="131">
        <v>1250</v>
      </c>
      <c r="C416" s="131">
        <v>1250</v>
      </c>
      <c r="D416" s="131">
        <v>1250</v>
      </c>
    </row>
    <row r="417" spans="1:4" ht="14.25" customHeight="1" x14ac:dyDescent="0.25">
      <c r="A417" s="151" t="s">
        <v>57</v>
      </c>
      <c r="B417" s="131">
        <v>1250</v>
      </c>
      <c r="C417" s="131">
        <v>1250</v>
      </c>
      <c r="D417" s="131">
        <v>1250</v>
      </c>
    </row>
    <row r="418" spans="1:4" s="120" customFormat="1" ht="14.25" customHeight="1" x14ac:dyDescent="0.25">
      <c r="A418" s="149" t="s">
        <v>229</v>
      </c>
      <c r="B418" s="150">
        <v>428770</v>
      </c>
      <c r="C418" s="150">
        <v>298770</v>
      </c>
      <c r="D418" s="150">
        <v>298770</v>
      </c>
    </row>
    <row r="419" spans="1:4" s="120" customFormat="1" ht="14.25" customHeight="1" x14ac:dyDescent="0.25">
      <c r="A419" s="148" t="s">
        <v>38</v>
      </c>
      <c r="B419" s="132">
        <v>316270</v>
      </c>
      <c r="C419" s="132">
        <v>186270</v>
      </c>
      <c r="D419" s="132">
        <v>186270</v>
      </c>
    </row>
    <row r="420" spans="1:4" ht="14.25" customHeight="1" x14ac:dyDescent="0.25">
      <c r="A420" s="130" t="s">
        <v>18</v>
      </c>
      <c r="B420" s="131">
        <v>77510</v>
      </c>
      <c r="C420" s="131">
        <v>77510</v>
      </c>
      <c r="D420" s="131">
        <v>77510</v>
      </c>
    </row>
    <row r="421" spans="1:4" ht="14.25" customHeight="1" x14ac:dyDescent="0.25">
      <c r="A421" s="151" t="s">
        <v>52</v>
      </c>
      <c r="B421" s="131">
        <v>77510</v>
      </c>
      <c r="C421" s="131">
        <v>77510</v>
      </c>
      <c r="D421" s="131">
        <v>77510</v>
      </c>
    </row>
    <row r="422" spans="1:4" ht="14.25" customHeight="1" x14ac:dyDescent="0.25">
      <c r="A422" s="130" t="s">
        <v>19</v>
      </c>
      <c r="B422" s="131">
        <v>238760</v>
      </c>
      <c r="C422" s="131">
        <v>108760</v>
      </c>
      <c r="D422" s="131">
        <v>108760</v>
      </c>
    </row>
    <row r="423" spans="1:4" s="120" customFormat="1" ht="14.25" customHeight="1" x14ac:dyDescent="0.25">
      <c r="A423" s="151" t="s">
        <v>58</v>
      </c>
      <c r="B423" s="131">
        <v>1420</v>
      </c>
      <c r="C423" s="131">
        <v>1420</v>
      </c>
      <c r="D423" s="131">
        <v>1420</v>
      </c>
    </row>
    <row r="424" spans="1:4" ht="14.25" customHeight="1" x14ac:dyDescent="0.25">
      <c r="A424" s="151" t="s">
        <v>59</v>
      </c>
      <c r="B424" s="131">
        <v>57340</v>
      </c>
      <c r="C424" s="131">
        <v>57340</v>
      </c>
      <c r="D424" s="131">
        <v>57340</v>
      </c>
    </row>
    <row r="425" spans="1:4" ht="14.25" customHeight="1" x14ac:dyDescent="0.25">
      <c r="A425" s="151" t="s">
        <v>61</v>
      </c>
      <c r="B425" s="131">
        <v>180000</v>
      </c>
      <c r="C425" s="131">
        <v>50000</v>
      </c>
      <c r="D425" s="131">
        <v>50000</v>
      </c>
    </row>
    <row r="426" spans="1:4" s="120" customFormat="1" ht="14.25" customHeight="1" x14ac:dyDescent="0.25">
      <c r="A426" s="148" t="s">
        <v>42</v>
      </c>
      <c r="B426" s="132">
        <v>112500</v>
      </c>
      <c r="C426" s="132">
        <v>112500</v>
      </c>
      <c r="D426" s="132">
        <v>112500</v>
      </c>
    </row>
    <row r="427" spans="1:4" s="120" customFormat="1" ht="14.25" customHeight="1" x14ac:dyDescent="0.25">
      <c r="A427" s="130" t="s">
        <v>18</v>
      </c>
      <c r="B427" s="131">
        <v>6500</v>
      </c>
      <c r="C427" s="131">
        <v>6500</v>
      </c>
      <c r="D427" s="131">
        <v>6500</v>
      </c>
    </row>
    <row r="428" spans="1:4" ht="14.25" customHeight="1" x14ac:dyDescent="0.25">
      <c r="A428" s="151" t="s">
        <v>52</v>
      </c>
      <c r="B428" s="131">
        <v>6500</v>
      </c>
      <c r="C428" s="131">
        <v>6500</v>
      </c>
      <c r="D428" s="131">
        <v>6500</v>
      </c>
    </row>
    <row r="429" spans="1:4" ht="14.25" customHeight="1" x14ac:dyDescent="0.25">
      <c r="A429" s="130" t="s">
        <v>19</v>
      </c>
      <c r="B429" s="131">
        <v>106000</v>
      </c>
      <c r="C429" s="131">
        <v>106000</v>
      </c>
      <c r="D429" s="131">
        <v>106000</v>
      </c>
    </row>
    <row r="430" spans="1:4" ht="14.25" customHeight="1" x14ac:dyDescent="0.25">
      <c r="A430" s="151" t="s">
        <v>61</v>
      </c>
      <c r="B430" s="131">
        <v>106000</v>
      </c>
      <c r="C430" s="131">
        <v>106000</v>
      </c>
      <c r="D430" s="131">
        <v>106000</v>
      </c>
    </row>
    <row r="431" spans="1:4" ht="5.25" customHeight="1" x14ac:dyDescent="0.25">
      <c r="A431" s="151"/>
      <c r="B431" s="131"/>
      <c r="C431" s="131"/>
      <c r="D431" s="131"/>
    </row>
    <row r="432" spans="1:4" x14ac:dyDescent="0.25">
      <c r="A432" s="130" t="s">
        <v>230</v>
      </c>
      <c r="B432" s="131">
        <v>5082828</v>
      </c>
      <c r="C432" s="131">
        <v>4828433</v>
      </c>
      <c r="D432" s="131">
        <v>4881659</v>
      </c>
    </row>
    <row r="433" spans="1:4" x14ac:dyDescent="0.25">
      <c r="A433" s="149" t="s">
        <v>231</v>
      </c>
      <c r="B433" s="150">
        <v>5082828</v>
      </c>
      <c r="C433" s="150">
        <v>4828433</v>
      </c>
      <c r="D433" s="150">
        <v>4881659</v>
      </c>
    </row>
    <row r="434" spans="1:4" s="120" customFormat="1" x14ac:dyDescent="0.25">
      <c r="A434" s="148" t="s">
        <v>38</v>
      </c>
      <c r="B434" s="132">
        <v>1938453</v>
      </c>
      <c r="C434" s="132">
        <v>1684058</v>
      </c>
      <c r="D434" s="132">
        <v>1737284</v>
      </c>
    </row>
    <row r="435" spans="1:4" x14ac:dyDescent="0.25">
      <c r="A435" s="130" t="s">
        <v>18</v>
      </c>
      <c r="B435" s="131">
        <v>1938453</v>
      </c>
      <c r="C435" s="131">
        <v>1684058</v>
      </c>
      <c r="D435" s="131">
        <v>1737284</v>
      </c>
    </row>
    <row r="436" spans="1:4" x14ac:dyDescent="0.25">
      <c r="A436" s="151" t="s">
        <v>52</v>
      </c>
      <c r="B436" s="131">
        <v>1854000</v>
      </c>
      <c r="C436" s="131">
        <v>1654000</v>
      </c>
      <c r="D436" s="131">
        <v>1654000</v>
      </c>
    </row>
    <row r="437" spans="1:4" x14ac:dyDescent="0.25">
      <c r="A437" s="151" t="s">
        <v>55</v>
      </c>
      <c r="B437" s="131">
        <v>84453</v>
      </c>
      <c r="C437" s="131">
        <v>30058</v>
      </c>
      <c r="D437" s="131">
        <v>83284</v>
      </c>
    </row>
    <row r="438" spans="1:4" s="120" customFormat="1" x14ac:dyDescent="0.25">
      <c r="A438" s="148" t="s">
        <v>42</v>
      </c>
      <c r="B438" s="132">
        <v>3144375</v>
      </c>
      <c r="C438" s="132">
        <v>3144375</v>
      </c>
      <c r="D438" s="132">
        <v>3144375</v>
      </c>
    </row>
    <row r="439" spans="1:4" x14ac:dyDescent="0.25">
      <c r="A439" s="130" t="s">
        <v>18</v>
      </c>
      <c r="B439" s="131">
        <v>3144375</v>
      </c>
      <c r="C439" s="131">
        <v>3144375</v>
      </c>
      <c r="D439" s="131">
        <v>3144375</v>
      </c>
    </row>
    <row r="440" spans="1:4" x14ac:dyDescent="0.25">
      <c r="A440" s="151" t="s">
        <v>52</v>
      </c>
      <c r="B440" s="131">
        <v>3144375</v>
      </c>
      <c r="C440" s="131">
        <v>3144375</v>
      </c>
      <c r="D440" s="131">
        <v>3144375</v>
      </c>
    </row>
    <row r="441" spans="1:4" ht="5.25" customHeight="1" x14ac:dyDescent="0.25">
      <c r="A441" s="151"/>
      <c r="B441" s="131"/>
      <c r="C441" s="131"/>
      <c r="D441" s="131"/>
    </row>
    <row r="442" spans="1:4" x14ac:dyDescent="0.25">
      <c r="A442" s="130" t="s">
        <v>232</v>
      </c>
      <c r="B442" s="131">
        <v>650000</v>
      </c>
      <c r="C442" s="131">
        <v>200000</v>
      </c>
      <c r="D442" s="131">
        <v>200000</v>
      </c>
    </row>
    <row r="443" spans="1:4" x14ac:dyDescent="0.25">
      <c r="A443" s="149" t="s">
        <v>233</v>
      </c>
      <c r="B443" s="150">
        <v>200000</v>
      </c>
      <c r="C443" s="150">
        <v>200000</v>
      </c>
      <c r="D443" s="150">
        <v>200000</v>
      </c>
    </row>
    <row r="444" spans="1:4" s="120" customFormat="1" x14ac:dyDescent="0.25">
      <c r="A444" s="148" t="s">
        <v>38</v>
      </c>
      <c r="B444" s="132">
        <v>200000</v>
      </c>
      <c r="C444" s="132">
        <v>200000</v>
      </c>
      <c r="D444" s="132">
        <v>200000</v>
      </c>
    </row>
    <row r="445" spans="1:4" x14ac:dyDescent="0.25">
      <c r="A445" s="130" t="s">
        <v>18</v>
      </c>
      <c r="B445" s="131">
        <v>200000</v>
      </c>
      <c r="C445" s="131">
        <v>200000</v>
      </c>
      <c r="D445" s="131">
        <v>200000</v>
      </c>
    </row>
    <row r="446" spans="1:4" x14ac:dyDescent="0.25">
      <c r="A446" s="151" t="s">
        <v>52</v>
      </c>
      <c r="B446" s="131">
        <v>1650</v>
      </c>
      <c r="C446" s="131">
        <v>1650</v>
      </c>
      <c r="D446" s="131">
        <v>1650</v>
      </c>
    </row>
    <row r="447" spans="1:4" s="120" customFormat="1" x14ac:dyDescent="0.25">
      <c r="A447" s="151" t="s">
        <v>55</v>
      </c>
      <c r="B447" s="131">
        <v>93350</v>
      </c>
      <c r="C447" s="131">
        <v>93350</v>
      </c>
      <c r="D447" s="131">
        <v>93350</v>
      </c>
    </row>
    <row r="448" spans="1:4" x14ac:dyDescent="0.25">
      <c r="A448" s="151" t="s">
        <v>57</v>
      </c>
      <c r="B448" s="131">
        <v>105000</v>
      </c>
      <c r="C448" s="131">
        <v>105000</v>
      </c>
      <c r="D448" s="131">
        <v>105000</v>
      </c>
    </row>
    <row r="449" spans="1:4" x14ac:dyDescent="0.25">
      <c r="A449" s="149" t="s">
        <v>234</v>
      </c>
      <c r="B449" s="150">
        <v>450000</v>
      </c>
      <c r="C449" s="150">
        <v>0</v>
      </c>
      <c r="D449" s="150">
        <v>0</v>
      </c>
    </row>
    <row r="450" spans="1:4" s="120" customFormat="1" x14ac:dyDescent="0.25">
      <c r="A450" s="148" t="s">
        <v>38</v>
      </c>
      <c r="B450" s="132">
        <v>450000</v>
      </c>
      <c r="C450" s="132">
        <v>0</v>
      </c>
      <c r="D450" s="132">
        <v>0</v>
      </c>
    </row>
    <row r="451" spans="1:4" x14ac:dyDescent="0.25">
      <c r="A451" s="130" t="s">
        <v>19</v>
      </c>
      <c r="B451" s="131">
        <v>450000</v>
      </c>
      <c r="C451" s="131">
        <v>0</v>
      </c>
      <c r="D451" s="131">
        <v>0</v>
      </c>
    </row>
    <row r="452" spans="1:4" s="120" customFormat="1" x14ac:dyDescent="0.25">
      <c r="A452" s="151" t="s">
        <v>59</v>
      </c>
      <c r="B452" s="131">
        <v>450000</v>
      </c>
      <c r="C452" s="131">
        <v>0</v>
      </c>
      <c r="D452" s="131">
        <v>0</v>
      </c>
    </row>
    <row r="453" spans="1:4" s="120" customFormat="1" ht="6" customHeight="1" x14ac:dyDescent="0.25">
      <c r="A453" s="151"/>
      <c r="B453" s="131"/>
      <c r="C453" s="131"/>
      <c r="D453" s="131"/>
    </row>
    <row r="454" spans="1:4" x14ac:dyDescent="0.25">
      <c r="A454" s="130" t="s">
        <v>235</v>
      </c>
      <c r="B454" s="131">
        <v>350000</v>
      </c>
      <c r="C454" s="131">
        <v>350000</v>
      </c>
      <c r="D454" s="131">
        <v>350000</v>
      </c>
    </row>
    <row r="455" spans="1:4" x14ac:dyDescent="0.25">
      <c r="A455" s="149" t="s">
        <v>236</v>
      </c>
      <c r="B455" s="150">
        <v>40000</v>
      </c>
      <c r="C455" s="150">
        <v>40000</v>
      </c>
      <c r="D455" s="150">
        <v>40000</v>
      </c>
    </row>
    <row r="456" spans="1:4" s="120" customFormat="1" x14ac:dyDescent="0.25">
      <c r="A456" s="148" t="s">
        <v>38</v>
      </c>
      <c r="B456" s="132">
        <v>40000</v>
      </c>
      <c r="C456" s="132">
        <v>40000</v>
      </c>
      <c r="D456" s="132">
        <v>40000</v>
      </c>
    </row>
    <row r="457" spans="1:4" s="120" customFormat="1" x14ac:dyDescent="0.25">
      <c r="A457" s="130" t="s">
        <v>18</v>
      </c>
      <c r="B457" s="131">
        <v>40000</v>
      </c>
      <c r="C457" s="131">
        <v>40000</v>
      </c>
      <c r="D457" s="131">
        <v>40000</v>
      </c>
    </row>
    <row r="458" spans="1:4" x14ac:dyDescent="0.25">
      <c r="A458" s="151" t="s">
        <v>57</v>
      </c>
      <c r="B458" s="131">
        <v>40000</v>
      </c>
      <c r="C458" s="131">
        <v>40000</v>
      </c>
      <c r="D458" s="131">
        <v>40000</v>
      </c>
    </row>
    <row r="459" spans="1:4" x14ac:dyDescent="0.25">
      <c r="A459" s="149" t="s">
        <v>237</v>
      </c>
      <c r="B459" s="150">
        <v>280000</v>
      </c>
      <c r="C459" s="150">
        <v>280000</v>
      </c>
      <c r="D459" s="150">
        <v>280000</v>
      </c>
    </row>
    <row r="460" spans="1:4" s="120" customFormat="1" x14ac:dyDescent="0.25">
      <c r="A460" s="148" t="s">
        <v>38</v>
      </c>
      <c r="B460" s="132">
        <v>280000</v>
      </c>
      <c r="C460" s="132">
        <v>280000</v>
      </c>
      <c r="D460" s="132">
        <v>280000</v>
      </c>
    </row>
    <row r="461" spans="1:4" x14ac:dyDescent="0.25">
      <c r="A461" s="130" t="s">
        <v>18</v>
      </c>
      <c r="B461" s="131">
        <v>280000</v>
      </c>
      <c r="C461" s="131">
        <v>280000</v>
      </c>
      <c r="D461" s="131">
        <v>280000</v>
      </c>
    </row>
    <row r="462" spans="1:4" s="120" customFormat="1" x14ac:dyDescent="0.25">
      <c r="A462" s="151" t="s">
        <v>57</v>
      </c>
      <c r="B462" s="131">
        <v>280000</v>
      </c>
      <c r="C462" s="131">
        <v>280000</v>
      </c>
      <c r="D462" s="131">
        <v>280000</v>
      </c>
    </row>
    <row r="463" spans="1:4" x14ac:dyDescent="0.25">
      <c r="A463" s="149" t="s">
        <v>238</v>
      </c>
      <c r="B463" s="150">
        <v>30000</v>
      </c>
      <c r="C463" s="150">
        <v>30000</v>
      </c>
      <c r="D463" s="150">
        <v>30000</v>
      </c>
    </row>
    <row r="464" spans="1:4" s="120" customFormat="1" x14ac:dyDescent="0.25">
      <c r="A464" s="148" t="s">
        <v>38</v>
      </c>
      <c r="B464" s="132">
        <v>30000</v>
      </c>
      <c r="C464" s="132">
        <v>30000</v>
      </c>
      <c r="D464" s="132">
        <v>30000</v>
      </c>
    </row>
    <row r="465" spans="1:4" x14ac:dyDescent="0.25">
      <c r="A465" s="130" t="s">
        <v>18</v>
      </c>
      <c r="B465" s="131">
        <v>30000</v>
      </c>
      <c r="C465" s="131">
        <v>30000</v>
      </c>
      <c r="D465" s="131">
        <v>30000</v>
      </c>
    </row>
    <row r="466" spans="1:4" s="120" customFormat="1" x14ac:dyDescent="0.25">
      <c r="A466" s="151" t="s">
        <v>57</v>
      </c>
      <c r="B466" s="131">
        <v>30000</v>
      </c>
      <c r="C466" s="131">
        <v>30000</v>
      </c>
      <c r="D466" s="131">
        <v>30000</v>
      </c>
    </row>
    <row r="467" spans="1:4" x14ac:dyDescent="0.25">
      <c r="A467" s="152" t="s">
        <v>239</v>
      </c>
      <c r="B467" s="153">
        <v>47582942</v>
      </c>
      <c r="C467" s="153">
        <v>47579297</v>
      </c>
      <c r="D467" s="153">
        <v>47578328</v>
      </c>
    </row>
    <row r="468" spans="1:4" s="120" customFormat="1" ht="14.25" customHeight="1" x14ac:dyDescent="0.25">
      <c r="A468" s="148" t="s">
        <v>38</v>
      </c>
      <c r="B468" s="132">
        <v>1405651</v>
      </c>
      <c r="C468" s="132">
        <v>1203651</v>
      </c>
      <c r="D468" s="132">
        <v>1203651</v>
      </c>
    </row>
    <row r="469" spans="1:4" s="120" customFormat="1" ht="14.25" customHeight="1" x14ac:dyDescent="0.25">
      <c r="A469" s="148" t="s">
        <v>47</v>
      </c>
      <c r="B469" s="132">
        <v>208323</v>
      </c>
      <c r="C469" s="132">
        <v>171323</v>
      </c>
      <c r="D469" s="132">
        <v>171323</v>
      </c>
    </row>
    <row r="470" spans="1:4" s="120" customFormat="1" ht="14.25" customHeight="1" x14ac:dyDescent="0.25">
      <c r="A470" s="148" t="s">
        <v>44</v>
      </c>
      <c r="B470" s="132">
        <v>1032904</v>
      </c>
      <c r="C470" s="132">
        <v>1031104</v>
      </c>
      <c r="D470" s="132">
        <v>1031104</v>
      </c>
    </row>
    <row r="471" spans="1:4" s="120" customFormat="1" ht="14.25" customHeight="1" x14ac:dyDescent="0.25">
      <c r="A471" s="148" t="s">
        <v>39</v>
      </c>
      <c r="B471" s="132">
        <v>5328652</v>
      </c>
      <c r="C471" s="132">
        <v>5328652</v>
      </c>
      <c r="D471" s="132">
        <v>5328652</v>
      </c>
    </row>
    <row r="472" spans="1:4" s="120" customFormat="1" ht="14.25" customHeight="1" x14ac:dyDescent="0.25">
      <c r="A472" s="148" t="s">
        <v>41</v>
      </c>
      <c r="B472" s="132">
        <v>481488</v>
      </c>
      <c r="C472" s="132">
        <v>475824</v>
      </c>
      <c r="D472" s="132">
        <v>474855</v>
      </c>
    </row>
    <row r="473" spans="1:4" s="120" customFormat="1" ht="14.25" customHeight="1" x14ac:dyDescent="0.25">
      <c r="A473" s="148" t="s">
        <v>42</v>
      </c>
      <c r="B473" s="132">
        <v>39068684</v>
      </c>
      <c r="C473" s="132">
        <v>39312203</v>
      </c>
      <c r="D473" s="132">
        <v>39312203</v>
      </c>
    </row>
    <row r="474" spans="1:4" s="120" customFormat="1" ht="14.25" customHeight="1" x14ac:dyDescent="0.25">
      <c r="A474" s="148" t="s">
        <v>74</v>
      </c>
      <c r="B474" s="132">
        <v>37260</v>
      </c>
      <c r="C474" s="132">
        <v>37260</v>
      </c>
      <c r="D474" s="132">
        <v>37260</v>
      </c>
    </row>
    <row r="475" spans="1:4" s="120" customFormat="1" ht="14.25" customHeight="1" x14ac:dyDescent="0.25">
      <c r="A475" s="148" t="s">
        <v>49</v>
      </c>
      <c r="B475" s="132">
        <v>19980</v>
      </c>
      <c r="C475" s="132">
        <v>19280</v>
      </c>
      <c r="D475" s="132">
        <v>19280</v>
      </c>
    </row>
    <row r="476" spans="1:4" s="120" customFormat="1" ht="5.25" customHeight="1" x14ac:dyDescent="0.25">
      <c r="A476" s="148"/>
      <c r="B476" s="132"/>
      <c r="C476" s="132"/>
      <c r="D476" s="132"/>
    </row>
    <row r="477" spans="1:4" x14ac:dyDescent="0.25">
      <c r="A477" s="130" t="s">
        <v>207</v>
      </c>
      <c r="B477" s="131">
        <v>1218103</v>
      </c>
      <c r="C477" s="131">
        <v>1194639</v>
      </c>
      <c r="D477" s="131">
        <v>1193670</v>
      </c>
    </row>
    <row r="478" spans="1:4" x14ac:dyDescent="0.25">
      <c r="A478" s="149" t="s">
        <v>240</v>
      </c>
      <c r="B478" s="150">
        <v>70050</v>
      </c>
      <c r="C478" s="150">
        <v>70050</v>
      </c>
      <c r="D478" s="150">
        <v>70050</v>
      </c>
    </row>
    <row r="479" spans="1:4" s="120" customFormat="1" x14ac:dyDescent="0.25">
      <c r="A479" s="148" t="s">
        <v>41</v>
      </c>
      <c r="B479" s="132">
        <v>5000</v>
      </c>
      <c r="C479" s="132">
        <v>5000</v>
      </c>
      <c r="D479" s="132">
        <v>5000</v>
      </c>
    </row>
    <row r="480" spans="1:4" x14ac:dyDescent="0.25">
      <c r="A480" s="130" t="s">
        <v>18</v>
      </c>
      <c r="B480" s="131">
        <v>5000</v>
      </c>
      <c r="C480" s="131">
        <v>5000</v>
      </c>
      <c r="D480" s="131">
        <v>5000</v>
      </c>
    </row>
    <row r="481" spans="1:4" x14ac:dyDescent="0.25">
      <c r="A481" s="151" t="s">
        <v>52</v>
      </c>
      <c r="B481" s="131">
        <v>5000</v>
      </c>
      <c r="C481" s="131">
        <v>5000</v>
      </c>
      <c r="D481" s="131">
        <v>5000</v>
      </c>
    </row>
    <row r="482" spans="1:4" s="120" customFormat="1" x14ac:dyDescent="0.25">
      <c r="A482" s="148" t="s">
        <v>42</v>
      </c>
      <c r="B482" s="132">
        <v>65050</v>
      </c>
      <c r="C482" s="132">
        <v>65050</v>
      </c>
      <c r="D482" s="132">
        <v>65050</v>
      </c>
    </row>
    <row r="483" spans="1:4" s="120" customFormat="1" x14ac:dyDescent="0.25">
      <c r="A483" s="130" t="s">
        <v>18</v>
      </c>
      <c r="B483" s="131">
        <v>5270</v>
      </c>
      <c r="C483" s="131">
        <v>5270</v>
      </c>
      <c r="D483" s="131">
        <v>5270</v>
      </c>
    </row>
    <row r="484" spans="1:4" x14ac:dyDescent="0.25">
      <c r="A484" s="151" t="s">
        <v>52</v>
      </c>
      <c r="B484" s="131">
        <v>5270</v>
      </c>
      <c r="C484" s="131">
        <v>5270</v>
      </c>
      <c r="D484" s="131">
        <v>5270</v>
      </c>
    </row>
    <row r="485" spans="1:4" x14ac:dyDescent="0.25">
      <c r="A485" s="130" t="s">
        <v>19</v>
      </c>
      <c r="B485" s="131">
        <v>59780</v>
      </c>
      <c r="C485" s="131">
        <v>59780</v>
      </c>
      <c r="D485" s="131">
        <v>59780</v>
      </c>
    </row>
    <row r="486" spans="1:4" x14ac:dyDescent="0.25">
      <c r="A486" s="151" t="s">
        <v>61</v>
      </c>
      <c r="B486" s="131">
        <v>59780</v>
      </c>
      <c r="C486" s="131">
        <v>59780</v>
      </c>
      <c r="D486" s="131">
        <v>59780</v>
      </c>
    </row>
    <row r="487" spans="1:4" s="120" customFormat="1" x14ac:dyDescent="0.25">
      <c r="A487" s="149" t="s">
        <v>241</v>
      </c>
      <c r="B487" s="150">
        <v>17800</v>
      </c>
      <c r="C487" s="150">
        <v>0</v>
      </c>
      <c r="D487" s="150">
        <v>0</v>
      </c>
    </row>
    <row r="488" spans="1:4" s="120" customFormat="1" ht="14.25" customHeight="1" x14ac:dyDescent="0.25">
      <c r="A488" s="148" t="s">
        <v>39</v>
      </c>
      <c r="B488" s="132">
        <v>1350</v>
      </c>
      <c r="C488" s="132">
        <v>0</v>
      </c>
      <c r="D488" s="132">
        <v>0</v>
      </c>
    </row>
    <row r="489" spans="1:4" ht="14.25" customHeight="1" x14ac:dyDescent="0.25">
      <c r="A489" s="130" t="s">
        <v>18</v>
      </c>
      <c r="B489" s="131">
        <v>1350</v>
      </c>
      <c r="C489" s="131">
        <v>0</v>
      </c>
      <c r="D489" s="131">
        <v>0</v>
      </c>
    </row>
    <row r="490" spans="1:4" ht="14.25" customHeight="1" x14ac:dyDescent="0.25">
      <c r="A490" s="151" t="s">
        <v>52</v>
      </c>
      <c r="B490" s="131">
        <v>1350</v>
      </c>
      <c r="C490" s="131">
        <v>0</v>
      </c>
      <c r="D490" s="131">
        <v>0</v>
      </c>
    </row>
    <row r="491" spans="1:4" s="120" customFormat="1" ht="14.25" customHeight="1" x14ac:dyDescent="0.25">
      <c r="A491" s="148" t="s">
        <v>42</v>
      </c>
      <c r="B491" s="132">
        <v>16450</v>
      </c>
      <c r="C491" s="132">
        <v>0</v>
      </c>
      <c r="D491" s="132">
        <v>0</v>
      </c>
    </row>
    <row r="492" spans="1:4" ht="14.25" customHeight="1" x14ac:dyDescent="0.25">
      <c r="A492" s="130" t="s">
        <v>18</v>
      </c>
      <c r="B492" s="131">
        <v>16450</v>
      </c>
      <c r="C492" s="131">
        <v>0</v>
      </c>
      <c r="D492" s="131">
        <v>0</v>
      </c>
    </row>
    <row r="493" spans="1:4" ht="14.25" customHeight="1" x14ac:dyDescent="0.25">
      <c r="A493" s="151" t="s">
        <v>52</v>
      </c>
      <c r="B493" s="131">
        <v>16450</v>
      </c>
      <c r="C493" s="131">
        <v>0</v>
      </c>
      <c r="D493" s="131">
        <v>0</v>
      </c>
    </row>
    <row r="494" spans="1:4" ht="14.25" customHeight="1" x14ac:dyDescent="0.25">
      <c r="A494" s="149" t="s">
        <v>212</v>
      </c>
      <c r="B494" s="150">
        <v>160258</v>
      </c>
      <c r="C494" s="150">
        <v>155258</v>
      </c>
      <c r="D494" s="150">
        <v>154289</v>
      </c>
    </row>
    <row r="495" spans="1:4" s="120" customFormat="1" ht="14.25" customHeight="1" x14ac:dyDescent="0.25">
      <c r="A495" s="148" t="s">
        <v>41</v>
      </c>
      <c r="B495" s="132">
        <v>117958</v>
      </c>
      <c r="C495" s="132">
        <v>112958</v>
      </c>
      <c r="D495" s="132">
        <v>111989</v>
      </c>
    </row>
    <row r="496" spans="1:4" s="120" customFormat="1" ht="14.25" customHeight="1" x14ac:dyDescent="0.25">
      <c r="A496" s="130" t="s">
        <v>18</v>
      </c>
      <c r="B496" s="131">
        <v>117758</v>
      </c>
      <c r="C496" s="131">
        <v>112758</v>
      </c>
      <c r="D496" s="131">
        <v>111789</v>
      </c>
    </row>
    <row r="497" spans="1:4" ht="14.25" customHeight="1" x14ac:dyDescent="0.25">
      <c r="A497" s="151" t="s">
        <v>52</v>
      </c>
      <c r="B497" s="131">
        <v>117758</v>
      </c>
      <c r="C497" s="131">
        <v>112758</v>
      </c>
      <c r="D497" s="131">
        <v>111789</v>
      </c>
    </row>
    <row r="498" spans="1:4" ht="14.25" customHeight="1" x14ac:dyDescent="0.25">
      <c r="A498" s="130" t="s">
        <v>19</v>
      </c>
      <c r="B498" s="131">
        <v>200</v>
      </c>
      <c r="C498" s="131">
        <v>200</v>
      </c>
      <c r="D498" s="131">
        <v>200</v>
      </c>
    </row>
    <row r="499" spans="1:4" ht="14.25" customHeight="1" x14ac:dyDescent="0.25">
      <c r="A499" s="151" t="s">
        <v>59</v>
      </c>
      <c r="B499" s="131">
        <v>200</v>
      </c>
      <c r="C499" s="131">
        <v>200</v>
      </c>
      <c r="D499" s="131">
        <v>200</v>
      </c>
    </row>
    <row r="500" spans="1:4" s="120" customFormat="1" ht="14.25" customHeight="1" x14ac:dyDescent="0.25">
      <c r="A500" s="148" t="s">
        <v>42</v>
      </c>
      <c r="B500" s="132">
        <v>37300</v>
      </c>
      <c r="C500" s="132">
        <v>37300</v>
      </c>
      <c r="D500" s="132">
        <v>37300</v>
      </c>
    </row>
    <row r="501" spans="1:4" ht="14.25" customHeight="1" x14ac:dyDescent="0.25">
      <c r="A501" s="130" t="s">
        <v>18</v>
      </c>
      <c r="B501" s="131">
        <v>37300</v>
      </c>
      <c r="C501" s="131">
        <v>37300</v>
      </c>
      <c r="D501" s="131">
        <v>37300</v>
      </c>
    </row>
    <row r="502" spans="1:4" ht="14.25" customHeight="1" x14ac:dyDescent="0.25">
      <c r="A502" s="151" t="s">
        <v>52</v>
      </c>
      <c r="B502" s="131">
        <v>37300</v>
      </c>
      <c r="C502" s="131">
        <v>37300</v>
      </c>
      <c r="D502" s="131">
        <v>37300</v>
      </c>
    </row>
    <row r="503" spans="1:4" s="120" customFormat="1" ht="15.75" customHeight="1" x14ac:dyDescent="0.25">
      <c r="A503" s="148" t="s">
        <v>74</v>
      </c>
      <c r="B503" s="132">
        <v>5000</v>
      </c>
      <c r="C503" s="132">
        <v>5000</v>
      </c>
      <c r="D503" s="132">
        <v>5000</v>
      </c>
    </row>
    <row r="504" spans="1:4" s="120" customFormat="1" ht="14.25" customHeight="1" x14ac:dyDescent="0.25">
      <c r="A504" s="130" t="s">
        <v>18</v>
      </c>
      <c r="B504" s="131">
        <v>5000</v>
      </c>
      <c r="C504" s="131">
        <v>5000</v>
      </c>
      <c r="D504" s="131">
        <v>5000</v>
      </c>
    </row>
    <row r="505" spans="1:4" ht="14.25" customHeight="1" x14ac:dyDescent="0.25">
      <c r="A505" s="151" t="s">
        <v>52</v>
      </c>
      <c r="B505" s="131">
        <v>5000</v>
      </c>
      <c r="C505" s="131">
        <v>5000</v>
      </c>
      <c r="D505" s="131">
        <v>5000</v>
      </c>
    </row>
    <row r="506" spans="1:4" ht="18.75" customHeight="1" x14ac:dyDescent="0.25">
      <c r="A506" s="149" t="s">
        <v>213</v>
      </c>
      <c r="B506" s="150">
        <v>806700</v>
      </c>
      <c r="C506" s="150">
        <v>806700</v>
      </c>
      <c r="D506" s="150">
        <v>806700</v>
      </c>
    </row>
    <row r="507" spans="1:4" s="120" customFormat="1" x14ac:dyDescent="0.25">
      <c r="A507" s="148" t="s">
        <v>38</v>
      </c>
      <c r="B507" s="132">
        <v>408200</v>
      </c>
      <c r="C507" s="132">
        <v>408200</v>
      </c>
      <c r="D507" s="132">
        <v>408200</v>
      </c>
    </row>
    <row r="508" spans="1:4" x14ac:dyDescent="0.25">
      <c r="A508" s="130" t="s">
        <v>18</v>
      </c>
      <c r="B508" s="131">
        <v>408200</v>
      </c>
      <c r="C508" s="131">
        <v>408200</v>
      </c>
      <c r="D508" s="131">
        <v>408200</v>
      </c>
    </row>
    <row r="509" spans="1:4" s="120" customFormat="1" x14ac:dyDescent="0.25">
      <c r="A509" s="151" t="s">
        <v>51</v>
      </c>
      <c r="B509" s="131">
        <v>365200</v>
      </c>
      <c r="C509" s="131">
        <v>365200</v>
      </c>
      <c r="D509" s="131">
        <v>365200</v>
      </c>
    </row>
    <row r="510" spans="1:4" x14ac:dyDescent="0.25">
      <c r="A510" s="151" t="s">
        <v>52</v>
      </c>
      <c r="B510" s="131">
        <v>43000</v>
      </c>
      <c r="C510" s="131">
        <v>43000</v>
      </c>
      <c r="D510" s="131">
        <v>43000</v>
      </c>
    </row>
    <row r="511" spans="1:4" s="120" customFormat="1" x14ac:dyDescent="0.25">
      <c r="A511" s="148" t="s">
        <v>41</v>
      </c>
      <c r="B511" s="132">
        <v>340000</v>
      </c>
      <c r="C511" s="132">
        <v>340000</v>
      </c>
      <c r="D511" s="132">
        <v>340000</v>
      </c>
    </row>
    <row r="512" spans="1:4" x14ac:dyDescent="0.25">
      <c r="A512" s="130" t="s">
        <v>18</v>
      </c>
      <c r="B512" s="131">
        <v>340000</v>
      </c>
      <c r="C512" s="131">
        <v>340000</v>
      </c>
      <c r="D512" s="131">
        <v>340000</v>
      </c>
    </row>
    <row r="513" spans="1:4" x14ac:dyDescent="0.25">
      <c r="A513" s="151" t="s">
        <v>51</v>
      </c>
      <c r="B513" s="131">
        <v>235200</v>
      </c>
      <c r="C513" s="131">
        <v>235200</v>
      </c>
      <c r="D513" s="131">
        <v>235200</v>
      </c>
    </row>
    <row r="514" spans="1:4" x14ac:dyDescent="0.25">
      <c r="A514" s="151" t="s">
        <v>52</v>
      </c>
      <c r="B514" s="131">
        <v>104800</v>
      </c>
      <c r="C514" s="131">
        <v>104800</v>
      </c>
      <c r="D514" s="131">
        <v>104800</v>
      </c>
    </row>
    <row r="515" spans="1:4" s="120" customFormat="1" x14ac:dyDescent="0.25">
      <c r="A515" s="148" t="s">
        <v>42</v>
      </c>
      <c r="B515" s="132">
        <v>58500</v>
      </c>
      <c r="C515" s="132">
        <v>58500</v>
      </c>
      <c r="D515" s="132">
        <v>58500</v>
      </c>
    </row>
    <row r="516" spans="1:4" s="120" customFormat="1" x14ac:dyDescent="0.25">
      <c r="A516" s="130" t="s">
        <v>18</v>
      </c>
      <c r="B516" s="131">
        <v>58500</v>
      </c>
      <c r="C516" s="131">
        <v>58500</v>
      </c>
      <c r="D516" s="131">
        <v>58500</v>
      </c>
    </row>
    <row r="517" spans="1:4" x14ac:dyDescent="0.25">
      <c r="A517" s="151" t="s">
        <v>51</v>
      </c>
      <c r="B517" s="131">
        <v>40500</v>
      </c>
      <c r="C517" s="131">
        <v>40500</v>
      </c>
      <c r="D517" s="131">
        <v>40500</v>
      </c>
    </row>
    <row r="518" spans="1:4" x14ac:dyDescent="0.25">
      <c r="A518" s="151" t="s">
        <v>52</v>
      </c>
      <c r="B518" s="131">
        <v>18000</v>
      </c>
      <c r="C518" s="131">
        <v>18000</v>
      </c>
      <c r="D518" s="131">
        <v>18000</v>
      </c>
    </row>
    <row r="519" spans="1:4" ht="20.25" customHeight="1" x14ac:dyDescent="0.25">
      <c r="A519" s="149" t="s">
        <v>242</v>
      </c>
      <c r="B519" s="150">
        <v>58007</v>
      </c>
      <c r="C519" s="150">
        <v>57343</v>
      </c>
      <c r="D519" s="150">
        <v>57343</v>
      </c>
    </row>
    <row r="520" spans="1:4" s="120" customFormat="1" x14ac:dyDescent="0.25">
      <c r="A520" s="148" t="s">
        <v>41</v>
      </c>
      <c r="B520" s="132">
        <v>18530</v>
      </c>
      <c r="C520" s="132">
        <v>17866</v>
      </c>
      <c r="D520" s="132">
        <v>17866</v>
      </c>
    </row>
    <row r="521" spans="1:4" s="120" customFormat="1" x14ac:dyDescent="0.25">
      <c r="A521" s="130" t="s">
        <v>18</v>
      </c>
      <c r="B521" s="131">
        <v>18530</v>
      </c>
      <c r="C521" s="131">
        <v>17866</v>
      </c>
      <c r="D521" s="131">
        <v>17866</v>
      </c>
    </row>
    <row r="522" spans="1:4" s="120" customFormat="1" x14ac:dyDescent="0.25">
      <c r="A522" s="151" t="s">
        <v>52</v>
      </c>
      <c r="B522" s="131">
        <v>18530</v>
      </c>
      <c r="C522" s="131">
        <v>17866</v>
      </c>
      <c r="D522" s="131">
        <v>17866</v>
      </c>
    </row>
    <row r="523" spans="1:4" s="120" customFormat="1" x14ac:dyDescent="0.25">
      <c r="A523" s="148" t="s">
        <v>42</v>
      </c>
      <c r="B523" s="132">
        <v>39477</v>
      </c>
      <c r="C523" s="132">
        <v>39477</v>
      </c>
      <c r="D523" s="132">
        <v>39477</v>
      </c>
    </row>
    <row r="524" spans="1:4" s="120" customFormat="1" x14ac:dyDescent="0.25">
      <c r="A524" s="130" t="s">
        <v>18</v>
      </c>
      <c r="B524" s="131">
        <v>39477</v>
      </c>
      <c r="C524" s="131">
        <v>39477</v>
      </c>
      <c r="D524" s="131">
        <v>39477</v>
      </c>
    </row>
    <row r="525" spans="1:4" s="120" customFormat="1" x14ac:dyDescent="0.25">
      <c r="A525" s="151" t="s">
        <v>52</v>
      </c>
      <c r="B525" s="131">
        <v>39477</v>
      </c>
      <c r="C525" s="131">
        <v>39477</v>
      </c>
      <c r="D525" s="131">
        <v>39477</v>
      </c>
    </row>
    <row r="526" spans="1:4" s="120" customFormat="1" ht="18.75" customHeight="1" x14ac:dyDescent="0.25">
      <c r="A526" s="149" t="s">
        <v>215</v>
      </c>
      <c r="B526" s="150">
        <v>105288</v>
      </c>
      <c r="C526" s="150">
        <v>105288</v>
      </c>
      <c r="D526" s="150">
        <v>105288</v>
      </c>
    </row>
    <row r="527" spans="1:4" s="120" customFormat="1" x14ac:dyDescent="0.25">
      <c r="A527" s="148" t="s">
        <v>42</v>
      </c>
      <c r="B527" s="132">
        <v>105288</v>
      </c>
      <c r="C527" s="132">
        <v>105288</v>
      </c>
      <c r="D527" s="132">
        <v>105288</v>
      </c>
    </row>
    <row r="528" spans="1:4" s="120" customFormat="1" x14ac:dyDescent="0.25">
      <c r="A528" s="130" t="s">
        <v>18</v>
      </c>
      <c r="B528" s="131">
        <v>105288</v>
      </c>
      <c r="C528" s="131">
        <v>105288</v>
      </c>
      <c r="D528" s="131">
        <v>105288</v>
      </c>
    </row>
    <row r="529" spans="1:4" s="120" customFormat="1" x14ac:dyDescent="0.25">
      <c r="A529" s="151" t="s">
        <v>52</v>
      </c>
      <c r="B529" s="131">
        <v>105288</v>
      </c>
      <c r="C529" s="131">
        <v>105288</v>
      </c>
      <c r="D529" s="131">
        <v>105288</v>
      </c>
    </row>
    <row r="530" spans="1:4" s="120" customFormat="1" x14ac:dyDescent="0.25">
      <c r="A530" s="151"/>
      <c r="B530" s="131"/>
      <c r="C530" s="131"/>
      <c r="D530" s="131"/>
    </row>
    <row r="531" spans="1:4" x14ac:dyDescent="0.25">
      <c r="A531" s="130" t="s">
        <v>220</v>
      </c>
      <c r="B531" s="131">
        <v>5572249</v>
      </c>
      <c r="C531" s="131">
        <v>5514183</v>
      </c>
      <c r="D531" s="131">
        <v>5514183</v>
      </c>
    </row>
    <row r="532" spans="1:4" x14ac:dyDescent="0.25">
      <c r="A532" s="149" t="s">
        <v>243</v>
      </c>
      <c r="B532" s="150">
        <v>252673</v>
      </c>
      <c r="C532" s="150">
        <v>252673</v>
      </c>
      <c r="D532" s="150">
        <v>252673</v>
      </c>
    </row>
    <row r="533" spans="1:4" s="120" customFormat="1" x14ac:dyDescent="0.25">
      <c r="A533" s="148" t="s">
        <v>38</v>
      </c>
      <c r="B533" s="132">
        <v>147354</v>
      </c>
      <c r="C533" s="132">
        <v>147354</v>
      </c>
      <c r="D533" s="132">
        <v>147354</v>
      </c>
    </row>
    <row r="534" spans="1:4" x14ac:dyDescent="0.25">
      <c r="A534" s="130" t="s">
        <v>18</v>
      </c>
      <c r="B534" s="131">
        <v>147354</v>
      </c>
      <c r="C534" s="131">
        <v>147354</v>
      </c>
      <c r="D534" s="131">
        <v>147354</v>
      </c>
    </row>
    <row r="535" spans="1:4" x14ac:dyDescent="0.25">
      <c r="A535" s="151" t="s">
        <v>51</v>
      </c>
      <c r="B535" s="131">
        <v>128679</v>
      </c>
      <c r="C535" s="131">
        <v>128679</v>
      </c>
      <c r="D535" s="131">
        <v>128679</v>
      </c>
    </row>
    <row r="536" spans="1:4" x14ac:dyDescent="0.25">
      <c r="A536" s="151" t="s">
        <v>52</v>
      </c>
      <c r="B536" s="131">
        <v>18675</v>
      </c>
      <c r="C536" s="131">
        <v>18675</v>
      </c>
      <c r="D536" s="131">
        <v>18675</v>
      </c>
    </row>
    <row r="537" spans="1:4" s="120" customFormat="1" x14ac:dyDescent="0.25">
      <c r="A537" s="148" t="s">
        <v>42</v>
      </c>
      <c r="B537" s="132">
        <v>105319</v>
      </c>
      <c r="C537" s="132">
        <v>105319</v>
      </c>
      <c r="D537" s="132">
        <v>105319</v>
      </c>
    </row>
    <row r="538" spans="1:4" x14ac:dyDescent="0.25">
      <c r="A538" s="130" t="s">
        <v>18</v>
      </c>
      <c r="B538" s="131">
        <v>105319</v>
      </c>
      <c r="C538" s="131">
        <v>105319</v>
      </c>
      <c r="D538" s="131">
        <v>105319</v>
      </c>
    </row>
    <row r="539" spans="1:4" x14ac:dyDescent="0.25">
      <c r="A539" s="151" t="s">
        <v>51</v>
      </c>
      <c r="B539" s="131">
        <v>88328</v>
      </c>
      <c r="C539" s="131">
        <v>88328</v>
      </c>
      <c r="D539" s="131">
        <v>88328</v>
      </c>
    </row>
    <row r="540" spans="1:4" s="120" customFormat="1" x14ac:dyDescent="0.25">
      <c r="A540" s="151" t="s">
        <v>52</v>
      </c>
      <c r="B540" s="131">
        <v>16991</v>
      </c>
      <c r="C540" s="131">
        <v>16991</v>
      </c>
      <c r="D540" s="131">
        <v>16991</v>
      </c>
    </row>
    <row r="541" spans="1:4" x14ac:dyDescent="0.25">
      <c r="A541" s="149" t="s">
        <v>224</v>
      </c>
      <c r="B541" s="150">
        <v>1174207</v>
      </c>
      <c r="C541" s="150">
        <v>1145195</v>
      </c>
      <c r="D541" s="150">
        <v>1145195</v>
      </c>
    </row>
    <row r="542" spans="1:4" s="120" customFormat="1" x14ac:dyDescent="0.25">
      <c r="A542" s="148" t="s">
        <v>38</v>
      </c>
      <c r="B542" s="132">
        <v>22300</v>
      </c>
      <c r="C542" s="132">
        <v>22300</v>
      </c>
      <c r="D542" s="132">
        <v>22300</v>
      </c>
    </row>
    <row r="543" spans="1:4" x14ac:dyDescent="0.25">
      <c r="A543" s="130" t="s">
        <v>18</v>
      </c>
      <c r="B543" s="131">
        <v>21800</v>
      </c>
      <c r="C543" s="131">
        <v>21800</v>
      </c>
      <c r="D543" s="131">
        <v>21800</v>
      </c>
    </row>
    <row r="544" spans="1:4" x14ac:dyDescent="0.25">
      <c r="A544" s="151" t="s">
        <v>51</v>
      </c>
      <c r="B544" s="131">
        <v>7300</v>
      </c>
      <c r="C544" s="131">
        <v>7300</v>
      </c>
      <c r="D544" s="131">
        <v>7300</v>
      </c>
    </row>
    <row r="545" spans="1:4" x14ac:dyDescent="0.25">
      <c r="A545" s="151" t="s">
        <v>52</v>
      </c>
      <c r="B545" s="131">
        <v>14500</v>
      </c>
      <c r="C545" s="131">
        <v>14500</v>
      </c>
      <c r="D545" s="131">
        <v>14500</v>
      </c>
    </row>
    <row r="546" spans="1:4" s="120" customFormat="1" x14ac:dyDescent="0.25">
      <c r="A546" s="130" t="s">
        <v>19</v>
      </c>
      <c r="B546" s="131">
        <v>500</v>
      </c>
      <c r="C546" s="131">
        <v>500</v>
      </c>
      <c r="D546" s="131">
        <v>500</v>
      </c>
    </row>
    <row r="547" spans="1:4" s="120" customFormat="1" x14ac:dyDescent="0.25">
      <c r="A547" s="151" t="s">
        <v>59</v>
      </c>
      <c r="B547" s="131">
        <v>500</v>
      </c>
      <c r="C547" s="131">
        <v>500</v>
      </c>
      <c r="D547" s="131">
        <v>500</v>
      </c>
    </row>
    <row r="548" spans="1:4" s="120" customFormat="1" x14ac:dyDescent="0.25">
      <c r="A548" s="148" t="s">
        <v>47</v>
      </c>
      <c r="B548" s="132">
        <v>69486</v>
      </c>
      <c r="C548" s="132">
        <v>40474</v>
      </c>
      <c r="D548" s="132">
        <v>40474</v>
      </c>
    </row>
    <row r="549" spans="1:4" ht="14.25" customHeight="1" x14ac:dyDescent="0.25">
      <c r="A549" s="130" t="s">
        <v>18</v>
      </c>
      <c r="B549" s="131">
        <v>33424</v>
      </c>
      <c r="C549" s="131">
        <v>23424</v>
      </c>
      <c r="D549" s="131">
        <v>23424</v>
      </c>
    </row>
    <row r="550" spans="1:4" ht="14.25" customHeight="1" x14ac:dyDescent="0.25">
      <c r="A550" s="151" t="s">
        <v>52</v>
      </c>
      <c r="B550" s="131">
        <v>33424</v>
      </c>
      <c r="C550" s="131">
        <v>23424</v>
      </c>
      <c r="D550" s="131">
        <v>23424</v>
      </c>
    </row>
    <row r="551" spans="1:4" ht="14.25" customHeight="1" x14ac:dyDescent="0.25">
      <c r="A551" s="130" t="s">
        <v>19</v>
      </c>
      <c r="B551" s="131">
        <v>36062</v>
      </c>
      <c r="C551" s="131">
        <v>17050</v>
      </c>
      <c r="D551" s="131">
        <v>17050</v>
      </c>
    </row>
    <row r="552" spans="1:4" s="120" customFormat="1" ht="14.25" customHeight="1" x14ac:dyDescent="0.25">
      <c r="A552" s="151" t="s">
        <v>59</v>
      </c>
      <c r="B552" s="131">
        <v>36062</v>
      </c>
      <c r="C552" s="131">
        <v>17050</v>
      </c>
      <c r="D552" s="131">
        <v>17050</v>
      </c>
    </row>
    <row r="553" spans="1:4" s="120" customFormat="1" ht="14.25" customHeight="1" x14ac:dyDescent="0.25">
      <c r="A553" s="148" t="s">
        <v>44</v>
      </c>
      <c r="B553" s="132">
        <v>25301</v>
      </c>
      <c r="C553" s="132">
        <v>25301</v>
      </c>
      <c r="D553" s="132">
        <v>25301</v>
      </c>
    </row>
    <row r="554" spans="1:4" ht="14.25" customHeight="1" x14ac:dyDescent="0.25">
      <c r="A554" s="130" t="s">
        <v>18</v>
      </c>
      <c r="B554" s="131">
        <v>20101</v>
      </c>
      <c r="C554" s="131">
        <v>20101</v>
      </c>
      <c r="D554" s="131">
        <v>20101</v>
      </c>
    </row>
    <row r="555" spans="1:4" ht="14.25" customHeight="1" x14ac:dyDescent="0.25">
      <c r="A555" s="151" t="s">
        <v>52</v>
      </c>
      <c r="B555" s="131">
        <v>20101</v>
      </c>
      <c r="C555" s="131">
        <v>20101</v>
      </c>
      <c r="D555" s="131">
        <v>20101</v>
      </c>
    </row>
    <row r="556" spans="1:4" s="120" customFormat="1" ht="14.25" customHeight="1" x14ac:dyDescent="0.25">
      <c r="A556" s="130" t="s">
        <v>19</v>
      </c>
      <c r="B556" s="131">
        <v>5200</v>
      </c>
      <c r="C556" s="131">
        <v>5200</v>
      </c>
      <c r="D556" s="131">
        <v>5200</v>
      </c>
    </row>
    <row r="557" spans="1:4" ht="14.25" customHeight="1" x14ac:dyDescent="0.25">
      <c r="A557" s="151" t="s">
        <v>59</v>
      </c>
      <c r="B557" s="131">
        <v>5200</v>
      </c>
      <c r="C557" s="131">
        <v>5200</v>
      </c>
      <c r="D557" s="131">
        <v>5200</v>
      </c>
    </row>
    <row r="558" spans="1:4" s="120" customFormat="1" ht="14.25" customHeight="1" x14ac:dyDescent="0.25">
      <c r="A558" s="148" t="s">
        <v>42</v>
      </c>
      <c r="B558" s="132">
        <v>1036409</v>
      </c>
      <c r="C558" s="132">
        <v>1036409</v>
      </c>
      <c r="D558" s="132">
        <v>1036409</v>
      </c>
    </row>
    <row r="559" spans="1:4" ht="14.25" customHeight="1" x14ac:dyDescent="0.25">
      <c r="A559" s="130" t="s">
        <v>18</v>
      </c>
      <c r="B559" s="131">
        <v>667619</v>
      </c>
      <c r="C559" s="131">
        <v>667619</v>
      </c>
      <c r="D559" s="131">
        <v>667619</v>
      </c>
    </row>
    <row r="560" spans="1:4" ht="14.25" customHeight="1" x14ac:dyDescent="0.25">
      <c r="A560" s="151" t="s">
        <v>51</v>
      </c>
      <c r="B560" s="131">
        <v>26450</v>
      </c>
      <c r="C560" s="131">
        <v>26450</v>
      </c>
      <c r="D560" s="131">
        <v>26450</v>
      </c>
    </row>
    <row r="561" spans="1:4" ht="14.25" customHeight="1" x14ac:dyDescent="0.25">
      <c r="A561" s="151" t="s">
        <v>52</v>
      </c>
      <c r="B561" s="131">
        <v>114869</v>
      </c>
      <c r="C561" s="131">
        <v>114869</v>
      </c>
      <c r="D561" s="131">
        <v>114869</v>
      </c>
    </row>
    <row r="562" spans="1:4" ht="14.25" customHeight="1" x14ac:dyDescent="0.25">
      <c r="A562" s="151" t="s">
        <v>56</v>
      </c>
      <c r="B562" s="131">
        <v>526300</v>
      </c>
      <c r="C562" s="131">
        <v>526300</v>
      </c>
      <c r="D562" s="131">
        <v>526300</v>
      </c>
    </row>
    <row r="563" spans="1:4" ht="14.25" customHeight="1" x14ac:dyDescent="0.25">
      <c r="A563" s="130" t="s">
        <v>19</v>
      </c>
      <c r="B563" s="131">
        <v>368790</v>
      </c>
      <c r="C563" s="131">
        <v>368790</v>
      </c>
      <c r="D563" s="131">
        <v>368790</v>
      </c>
    </row>
    <row r="564" spans="1:4" ht="14.25" customHeight="1" x14ac:dyDescent="0.25">
      <c r="A564" s="151" t="s">
        <v>59</v>
      </c>
      <c r="B564" s="131">
        <v>368790</v>
      </c>
      <c r="C564" s="131">
        <v>368790</v>
      </c>
      <c r="D564" s="131">
        <v>368790</v>
      </c>
    </row>
    <row r="565" spans="1:4" s="120" customFormat="1" ht="14.25" customHeight="1" x14ac:dyDescent="0.25">
      <c r="A565" s="148" t="s">
        <v>74</v>
      </c>
      <c r="B565" s="132">
        <v>13655</v>
      </c>
      <c r="C565" s="132">
        <v>13655</v>
      </c>
      <c r="D565" s="132">
        <v>13655</v>
      </c>
    </row>
    <row r="566" spans="1:4" ht="14.25" customHeight="1" x14ac:dyDescent="0.25">
      <c r="A566" s="130" t="s">
        <v>18</v>
      </c>
      <c r="B566" s="131">
        <v>7795</v>
      </c>
      <c r="C566" s="131">
        <v>7795</v>
      </c>
      <c r="D566" s="131">
        <v>7795</v>
      </c>
    </row>
    <row r="567" spans="1:4" ht="14.25" customHeight="1" x14ac:dyDescent="0.25">
      <c r="A567" s="151" t="s">
        <v>52</v>
      </c>
      <c r="B567" s="131">
        <v>7795</v>
      </c>
      <c r="C567" s="131">
        <v>7795</v>
      </c>
      <c r="D567" s="131">
        <v>7795</v>
      </c>
    </row>
    <row r="568" spans="1:4" s="120" customFormat="1" ht="14.25" customHeight="1" x14ac:dyDescent="0.25">
      <c r="A568" s="130" t="s">
        <v>19</v>
      </c>
      <c r="B568" s="131">
        <v>5860</v>
      </c>
      <c r="C568" s="131">
        <v>5860</v>
      </c>
      <c r="D568" s="131">
        <v>5860</v>
      </c>
    </row>
    <row r="569" spans="1:4" ht="14.25" customHeight="1" x14ac:dyDescent="0.25">
      <c r="A569" s="151" t="s">
        <v>59</v>
      </c>
      <c r="B569" s="131">
        <v>5860</v>
      </c>
      <c r="C569" s="131">
        <v>5860</v>
      </c>
      <c r="D569" s="131">
        <v>5860</v>
      </c>
    </row>
    <row r="570" spans="1:4" s="120" customFormat="1" ht="14.25" customHeight="1" x14ac:dyDescent="0.25">
      <c r="A570" s="148" t="s">
        <v>49</v>
      </c>
      <c r="B570" s="132">
        <v>7056</v>
      </c>
      <c r="C570" s="132">
        <v>7056</v>
      </c>
      <c r="D570" s="132">
        <v>7056</v>
      </c>
    </row>
    <row r="571" spans="1:4" ht="14.25" customHeight="1" x14ac:dyDescent="0.25">
      <c r="A571" s="130" t="s">
        <v>19</v>
      </c>
      <c r="B571" s="131">
        <v>7056</v>
      </c>
      <c r="C571" s="131">
        <v>7056</v>
      </c>
      <c r="D571" s="131">
        <v>7056</v>
      </c>
    </row>
    <row r="572" spans="1:4" s="120" customFormat="1" ht="14.25" customHeight="1" x14ac:dyDescent="0.25">
      <c r="A572" s="151" t="s">
        <v>59</v>
      </c>
      <c r="B572" s="131">
        <v>7056</v>
      </c>
      <c r="C572" s="131">
        <v>7056</v>
      </c>
      <c r="D572" s="131">
        <v>7056</v>
      </c>
    </row>
    <row r="573" spans="1:4" x14ac:dyDescent="0.25">
      <c r="A573" s="149" t="s">
        <v>244</v>
      </c>
      <c r="B573" s="150">
        <v>1977585</v>
      </c>
      <c r="C573" s="150">
        <v>1972285</v>
      </c>
      <c r="D573" s="150">
        <v>1972285</v>
      </c>
    </row>
    <row r="574" spans="1:4" s="120" customFormat="1" x14ac:dyDescent="0.25">
      <c r="A574" s="148" t="s">
        <v>44</v>
      </c>
      <c r="B574" s="132">
        <v>230091</v>
      </c>
      <c r="C574" s="132">
        <v>228291</v>
      </c>
      <c r="D574" s="132">
        <v>228291</v>
      </c>
    </row>
    <row r="575" spans="1:4" x14ac:dyDescent="0.25">
      <c r="A575" s="130" t="s">
        <v>18</v>
      </c>
      <c r="B575" s="131">
        <v>230091</v>
      </c>
      <c r="C575" s="131">
        <v>228291</v>
      </c>
      <c r="D575" s="131">
        <v>228291</v>
      </c>
    </row>
    <row r="576" spans="1:4" s="120" customFormat="1" x14ac:dyDescent="0.25">
      <c r="A576" s="151" t="s">
        <v>52</v>
      </c>
      <c r="B576" s="131">
        <v>230091</v>
      </c>
      <c r="C576" s="131">
        <v>228291</v>
      </c>
      <c r="D576" s="131">
        <v>228291</v>
      </c>
    </row>
    <row r="577" spans="1:4" s="120" customFormat="1" x14ac:dyDescent="0.25">
      <c r="A577" s="148" t="s">
        <v>42</v>
      </c>
      <c r="B577" s="132">
        <v>1747494</v>
      </c>
      <c r="C577" s="132">
        <v>1743994</v>
      </c>
      <c r="D577" s="132">
        <v>1743994</v>
      </c>
    </row>
    <row r="578" spans="1:4" x14ac:dyDescent="0.25">
      <c r="A578" s="130" t="s">
        <v>18</v>
      </c>
      <c r="B578" s="131">
        <v>1747494</v>
      </c>
      <c r="C578" s="131">
        <v>1743994</v>
      </c>
      <c r="D578" s="131">
        <v>1743994</v>
      </c>
    </row>
    <row r="579" spans="1:4" x14ac:dyDescent="0.25">
      <c r="A579" s="151" t="s">
        <v>52</v>
      </c>
      <c r="B579" s="131">
        <v>1747494</v>
      </c>
      <c r="C579" s="131">
        <v>1743994</v>
      </c>
      <c r="D579" s="131">
        <v>1743994</v>
      </c>
    </row>
    <row r="580" spans="1:4" s="120" customFormat="1" ht="14.25" customHeight="1" x14ac:dyDescent="0.25">
      <c r="A580" s="149" t="s">
        <v>245</v>
      </c>
      <c r="B580" s="150">
        <v>2088972</v>
      </c>
      <c r="C580" s="150">
        <v>2090218</v>
      </c>
      <c r="D580" s="150">
        <v>2090218</v>
      </c>
    </row>
    <row r="581" spans="1:4" s="120" customFormat="1" ht="14.25" customHeight="1" x14ac:dyDescent="0.25">
      <c r="A581" s="148" t="s">
        <v>38</v>
      </c>
      <c r="B581" s="132">
        <v>455000</v>
      </c>
      <c r="C581" s="132">
        <v>455000</v>
      </c>
      <c r="D581" s="132">
        <v>455000</v>
      </c>
    </row>
    <row r="582" spans="1:4" ht="14.25" customHeight="1" x14ac:dyDescent="0.25">
      <c r="A582" s="130" t="s">
        <v>18</v>
      </c>
      <c r="B582" s="131">
        <v>455000</v>
      </c>
      <c r="C582" s="131">
        <v>455000</v>
      </c>
      <c r="D582" s="131">
        <v>455000</v>
      </c>
    </row>
    <row r="583" spans="1:4" ht="14.25" customHeight="1" x14ac:dyDescent="0.25">
      <c r="A583" s="151" t="s">
        <v>51</v>
      </c>
      <c r="B583" s="131">
        <v>252724</v>
      </c>
      <c r="C583" s="131">
        <v>252724</v>
      </c>
      <c r="D583" s="131">
        <v>252724</v>
      </c>
    </row>
    <row r="584" spans="1:4" s="120" customFormat="1" ht="14.25" customHeight="1" x14ac:dyDescent="0.25">
      <c r="A584" s="151" t="s">
        <v>52</v>
      </c>
      <c r="B584" s="131">
        <v>202276</v>
      </c>
      <c r="C584" s="131">
        <v>202276</v>
      </c>
      <c r="D584" s="131">
        <v>202276</v>
      </c>
    </row>
    <row r="585" spans="1:4" s="120" customFormat="1" ht="14.25" customHeight="1" x14ac:dyDescent="0.25">
      <c r="A585" s="148" t="s">
        <v>44</v>
      </c>
      <c r="B585" s="132">
        <v>520616</v>
      </c>
      <c r="C585" s="132">
        <v>520616</v>
      </c>
      <c r="D585" s="132">
        <v>520616</v>
      </c>
    </row>
    <row r="586" spans="1:4" ht="14.25" customHeight="1" x14ac:dyDescent="0.25">
      <c r="A586" s="130" t="s">
        <v>18</v>
      </c>
      <c r="B586" s="131">
        <v>517616</v>
      </c>
      <c r="C586" s="131">
        <v>517616</v>
      </c>
      <c r="D586" s="131">
        <v>517616</v>
      </c>
    </row>
    <row r="587" spans="1:4" s="120" customFormat="1" ht="14.25" customHeight="1" x14ac:dyDescent="0.25">
      <c r="A587" s="151" t="s">
        <v>51</v>
      </c>
      <c r="B587" s="131">
        <v>131940</v>
      </c>
      <c r="C587" s="131">
        <v>131940</v>
      </c>
      <c r="D587" s="131">
        <v>131940</v>
      </c>
    </row>
    <row r="588" spans="1:4" ht="14.25" customHeight="1" x14ac:dyDescent="0.25">
      <c r="A588" s="151" t="s">
        <v>52</v>
      </c>
      <c r="B588" s="131">
        <v>385676</v>
      </c>
      <c r="C588" s="131">
        <v>385676</v>
      </c>
      <c r="D588" s="131">
        <v>385676</v>
      </c>
    </row>
    <row r="589" spans="1:4" ht="14.25" customHeight="1" x14ac:dyDescent="0.25">
      <c r="A589" s="130" t="s">
        <v>19</v>
      </c>
      <c r="B589" s="131">
        <v>3000</v>
      </c>
      <c r="C589" s="131">
        <v>3000</v>
      </c>
      <c r="D589" s="131">
        <v>3000</v>
      </c>
    </row>
    <row r="590" spans="1:4" ht="14.25" customHeight="1" x14ac:dyDescent="0.25">
      <c r="A590" s="151" t="s">
        <v>59</v>
      </c>
      <c r="B590" s="131">
        <v>3000</v>
      </c>
      <c r="C590" s="131">
        <v>3000</v>
      </c>
      <c r="D590" s="131">
        <v>3000</v>
      </c>
    </row>
    <row r="591" spans="1:4" s="120" customFormat="1" ht="14.25" customHeight="1" x14ac:dyDescent="0.25">
      <c r="A591" s="148" t="s">
        <v>42</v>
      </c>
      <c r="B591" s="132">
        <v>1113356</v>
      </c>
      <c r="C591" s="132">
        <v>1114602</v>
      </c>
      <c r="D591" s="132">
        <v>1114602</v>
      </c>
    </row>
    <row r="592" spans="1:4" s="120" customFormat="1" ht="14.25" customHeight="1" x14ac:dyDescent="0.25">
      <c r="A592" s="130" t="s">
        <v>18</v>
      </c>
      <c r="B592" s="131">
        <v>1113356</v>
      </c>
      <c r="C592" s="131">
        <v>1114602</v>
      </c>
      <c r="D592" s="131">
        <v>1114602</v>
      </c>
    </row>
    <row r="593" spans="1:4" ht="14.25" customHeight="1" x14ac:dyDescent="0.25">
      <c r="A593" s="151" t="s">
        <v>51</v>
      </c>
      <c r="B593" s="131">
        <v>1059175</v>
      </c>
      <c r="C593" s="131">
        <v>1060421</v>
      </c>
      <c r="D593" s="131">
        <v>1060421</v>
      </c>
    </row>
    <row r="594" spans="1:4" ht="14.25" customHeight="1" x14ac:dyDescent="0.25">
      <c r="A594" s="151" t="s">
        <v>52</v>
      </c>
      <c r="B594" s="131">
        <v>54181</v>
      </c>
      <c r="C594" s="131">
        <v>54181</v>
      </c>
      <c r="D594" s="131">
        <v>54181</v>
      </c>
    </row>
    <row r="595" spans="1:4" ht="14.25" customHeight="1" x14ac:dyDescent="0.25">
      <c r="A595" s="149" t="s">
        <v>246</v>
      </c>
      <c r="B595" s="150">
        <v>50400</v>
      </c>
      <c r="C595" s="150">
        <v>50400</v>
      </c>
      <c r="D595" s="150">
        <v>50400</v>
      </c>
    </row>
    <row r="596" spans="1:4" s="120" customFormat="1" ht="14.25" customHeight="1" x14ac:dyDescent="0.25">
      <c r="A596" s="148" t="s">
        <v>38</v>
      </c>
      <c r="B596" s="132">
        <v>50400</v>
      </c>
      <c r="C596" s="132">
        <v>50400</v>
      </c>
      <c r="D596" s="132">
        <v>50400</v>
      </c>
    </row>
    <row r="597" spans="1:4" ht="14.25" customHeight="1" x14ac:dyDescent="0.25">
      <c r="A597" s="130" t="s">
        <v>18</v>
      </c>
      <c r="B597" s="131">
        <v>32975</v>
      </c>
      <c r="C597" s="131">
        <v>32975</v>
      </c>
      <c r="D597" s="131">
        <v>32975</v>
      </c>
    </row>
    <row r="598" spans="1:4" ht="14.25" customHeight="1" x14ac:dyDescent="0.25">
      <c r="A598" s="151" t="s">
        <v>52</v>
      </c>
      <c r="B598" s="131">
        <v>32975</v>
      </c>
      <c r="C598" s="131">
        <v>32975</v>
      </c>
      <c r="D598" s="131">
        <v>32975</v>
      </c>
    </row>
    <row r="599" spans="1:4" ht="14.25" customHeight="1" x14ac:dyDescent="0.25">
      <c r="A599" s="130" t="s">
        <v>19</v>
      </c>
      <c r="B599" s="131">
        <v>17425</v>
      </c>
      <c r="C599" s="131">
        <v>17425</v>
      </c>
      <c r="D599" s="131">
        <v>17425</v>
      </c>
    </row>
    <row r="600" spans="1:4" ht="14.25" customHeight="1" x14ac:dyDescent="0.25">
      <c r="A600" s="151" t="s">
        <v>59</v>
      </c>
      <c r="B600" s="131">
        <v>17425</v>
      </c>
      <c r="C600" s="131">
        <v>17425</v>
      </c>
      <c r="D600" s="131">
        <v>17425</v>
      </c>
    </row>
    <row r="601" spans="1:4" s="120" customFormat="1" ht="14.25" customHeight="1" x14ac:dyDescent="0.25">
      <c r="A601" s="149" t="s">
        <v>228</v>
      </c>
      <c r="B601" s="150">
        <v>3412</v>
      </c>
      <c r="C601" s="150">
        <v>3412</v>
      </c>
      <c r="D601" s="150">
        <v>3412</v>
      </c>
    </row>
    <row r="602" spans="1:4" s="120" customFormat="1" ht="14.25" customHeight="1" x14ac:dyDescent="0.25">
      <c r="A602" s="148" t="s">
        <v>42</v>
      </c>
      <c r="B602" s="132">
        <v>3412</v>
      </c>
      <c r="C602" s="132">
        <v>3412</v>
      </c>
      <c r="D602" s="132">
        <v>3412</v>
      </c>
    </row>
    <row r="603" spans="1:4" ht="14.25" customHeight="1" x14ac:dyDescent="0.25">
      <c r="A603" s="130" t="s">
        <v>18</v>
      </c>
      <c r="B603" s="131">
        <v>3412</v>
      </c>
      <c r="C603" s="131">
        <v>3412</v>
      </c>
      <c r="D603" s="131">
        <v>3412</v>
      </c>
    </row>
    <row r="604" spans="1:4" ht="14.25" customHeight="1" x14ac:dyDescent="0.25">
      <c r="A604" s="151" t="s">
        <v>57</v>
      </c>
      <c r="B604" s="131">
        <v>3412</v>
      </c>
      <c r="C604" s="131">
        <v>3412</v>
      </c>
      <c r="D604" s="131">
        <v>3412</v>
      </c>
    </row>
    <row r="605" spans="1:4" ht="14.25" customHeight="1" x14ac:dyDescent="0.25">
      <c r="A605" s="149" t="s">
        <v>247</v>
      </c>
      <c r="B605" s="150">
        <v>25000</v>
      </c>
      <c r="C605" s="150">
        <v>0</v>
      </c>
      <c r="D605" s="150">
        <v>0</v>
      </c>
    </row>
    <row r="606" spans="1:4" s="120" customFormat="1" ht="14.25" customHeight="1" x14ac:dyDescent="0.25">
      <c r="A606" s="148" t="s">
        <v>38</v>
      </c>
      <c r="B606" s="132">
        <v>25000</v>
      </c>
      <c r="C606" s="132">
        <v>0</v>
      </c>
      <c r="D606" s="132">
        <v>0</v>
      </c>
    </row>
    <row r="607" spans="1:4" s="120" customFormat="1" ht="14.25" customHeight="1" x14ac:dyDescent="0.25">
      <c r="A607" s="130" t="s">
        <v>18</v>
      </c>
      <c r="B607" s="131">
        <v>24500</v>
      </c>
      <c r="C607" s="131">
        <v>0</v>
      </c>
      <c r="D607" s="131">
        <v>0</v>
      </c>
    </row>
    <row r="608" spans="1:4" ht="14.25" customHeight="1" x14ac:dyDescent="0.25">
      <c r="A608" s="151" t="s">
        <v>52</v>
      </c>
      <c r="B608" s="131">
        <v>24500</v>
      </c>
      <c r="C608" s="131">
        <v>0</v>
      </c>
      <c r="D608" s="131">
        <v>0</v>
      </c>
    </row>
    <row r="609" spans="1:4" x14ac:dyDescent="0.25">
      <c r="A609" s="130" t="s">
        <v>19</v>
      </c>
      <c r="B609" s="131">
        <v>500</v>
      </c>
      <c r="C609" s="131">
        <v>0</v>
      </c>
      <c r="D609" s="131">
        <v>0</v>
      </c>
    </row>
    <row r="610" spans="1:4" x14ac:dyDescent="0.25">
      <c r="A610" s="151" t="s">
        <v>61</v>
      </c>
      <c r="B610" s="131">
        <v>500</v>
      </c>
      <c r="C610" s="131">
        <v>0</v>
      </c>
      <c r="D610" s="131">
        <v>0</v>
      </c>
    </row>
    <row r="611" spans="1:4" x14ac:dyDescent="0.25">
      <c r="A611" s="151"/>
      <c r="B611" s="131"/>
      <c r="C611" s="131"/>
      <c r="D611" s="131"/>
    </row>
    <row r="612" spans="1:4" x14ac:dyDescent="0.25">
      <c r="A612" s="130" t="s">
        <v>230</v>
      </c>
      <c r="B612" s="131">
        <v>297397</v>
      </c>
      <c r="C612" s="131">
        <v>120397</v>
      </c>
      <c r="D612" s="131">
        <v>120397</v>
      </c>
    </row>
    <row r="613" spans="1:4" x14ac:dyDescent="0.25">
      <c r="A613" s="149" t="s">
        <v>231</v>
      </c>
      <c r="B613" s="150">
        <v>297397</v>
      </c>
      <c r="C613" s="150">
        <v>120397</v>
      </c>
      <c r="D613" s="150">
        <v>120397</v>
      </c>
    </row>
    <row r="614" spans="1:4" s="120" customFormat="1" x14ac:dyDescent="0.25">
      <c r="A614" s="148" t="s">
        <v>38</v>
      </c>
      <c r="B614" s="132">
        <v>297397</v>
      </c>
      <c r="C614" s="132">
        <v>120397</v>
      </c>
      <c r="D614" s="132">
        <v>120397</v>
      </c>
    </row>
    <row r="615" spans="1:4" s="120" customFormat="1" x14ac:dyDescent="0.25">
      <c r="A615" s="130" t="s">
        <v>18</v>
      </c>
      <c r="B615" s="131">
        <v>65397</v>
      </c>
      <c r="C615" s="131">
        <v>65397</v>
      </c>
      <c r="D615" s="131">
        <v>65397</v>
      </c>
    </row>
    <row r="616" spans="1:4" x14ac:dyDescent="0.25">
      <c r="A616" s="151" t="s">
        <v>52</v>
      </c>
      <c r="B616" s="131">
        <v>65397</v>
      </c>
      <c r="C616" s="131">
        <v>65397</v>
      </c>
      <c r="D616" s="131">
        <v>65397</v>
      </c>
    </row>
    <row r="617" spans="1:4" x14ac:dyDescent="0.25">
      <c r="A617" s="130" t="s">
        <v>19</v>
      </c>
      <c r="B617" s="131">
        <v>232000</v>
      </c>
      <c r="C617" s="131">
        <v>55000</v>
      </c>
      <c r="D617" s="131">
        <v>55000</v>
      </c>
    </row>
    <row r="618" spans="1:4" x14ac:dyDescent="0.25">
      <c r="A618" s="151" t="s">
        <v>59</v>
      </c>
      <c r="B618" s="131">
        <v>5000</v>
      </c>
      <c r="C618" s="131">
        <v>5000</v>
      </c>
      <c r="D618" s="131">
        <v>5000</v>
      </c>
    </row>
    <row r="619" spans="1:4" x14ac:dyDescent="0.25">
      <c r="A619" s="151" t="s">
        <v>61</v>
      </c>
      <c r="B619" s="131">
        <v>227000</v>
      </c>
      <c r="C619" s="131">
        <v>50000</v>
      </c>
      <c r="D619" s="131">
        <v>50000</v>
      </c>
    </row>
    <row r="620" spans="1:4" x14ac:dyDescent="0.25">
      <c r="A620" s="151"/>
      <c r="B620" s="131"/>
      <c r="C620" s="131"/>
      <c r="D620" s="131"/>
    </row>
    <row r="621" spans="1:4" s="120" customFormat="1" ht="22.5" customHeight="1" x14ac:dyDescent="0.25">
      <c r="A621" s="130" t="s">
        <v>248</v>
      </c>
      <c r="B621" s="131">
        <v>40495193</v>
      </c>
      <c r="C621" s="131">
        <v>40750078</v>
      </c>
      <c r="D621" s="131">
        <v>40750078</v>
      </c>
    </row>
    <row r="622" spans="1:4" ht="16.5" customHeight="1" x14ac:dyDescent="0.25">
      <c r="A622" s="149" t="s">
        <v>249</v>
      </c>
      <c r="B622" s="150">
        <v>37660669</v>
      </c>
      <c r="C622" s="150">
        <v>37914904</v>
      </c>
      <c r="D622" s="150">
        <v>37914904</v>
      </c>
    </row>
    <row r="623" spans="1:4" s="120" customFormat="1" x14ac:dyDescent="0.25">
      <c r="A623" s="148" t="s">
        <v>47</v>
      </c>
      <c r="B623" s="132">
        <v>110751</v>
      </c>
      <c r="C623" s="132">
        <v>102763</v>
      </c>
      <c r="D623" s="132">
        <v>102763</v>
      </c>
    </row>
    <row r="624" spans="1:4" x14ac:dyDescent="0.25">
      <c r="A624" s="130" t="s">
        <v>18</v>
      </c>
      <c r="B624" s="131">
        <v>110751</v>
      </c>
      <c r="C624" s="131">
        <v>102763</v>
      </c>
      <c r="D624" s="131">
        <v>102763</v>
      </c>
    </row>
    <row r="625" spans="1:4" x14ac:dyDescent="0.25">
      <c r="A625" s="151" t="s">
        <v>52</v>
      </c>
      <c r="B625" s="131">
        <v>109551</v>
      </c>
      <c r="C625" s="131">
        <v>101763</v>
      </c>
      <c r="D625" s="131">
        <v>101763</v>
      </c>
    </row>
    <row r="626" spans="1:4" x14ac:dyDescent="0.25">
      <c r="A626" s="151" t="s">
        <v>53</v>
      </c>
      <c r="B626" s="131">
        <v>1000</v>
      </c>
      <c r="C626" s="131">
        <v>800</v>
      </c>
      <c r="D626" s="131">
        <v>800</v>
      </c>
    </row>
    <row r="627" spans="1:4" x14ac:dyDescent="0.25">
      <c r="A627" s="151" t="s">
        <v>56</v>
      </c>
      <c r="B627" s="131">
        <v>200</v>
      </c>
      <c r="C627" s="131">
        <v>200</v>
      </c>
      <c r="D627" s="131">
        <v>200</v>
      </c>
    </row>
    <row r="628" spans="1:4" s="120" customFormat="1" x14ac:dyDescent="0.25">
      <c r="A628" s="148" t="s">
        <v>44</v>
      </c>
      <c r="B628" s="132">
        <v>226374</v>
      </c>
      <c r="C628" s="132">
        <v>226374</v>
      </c>
      <c r="D628" s="132">
        <v>226374</v>
      </c>
    </row>
    <row r="629" spans="1:4" x14ac:dyDescent="0.25">
      <c r="A629" s="130" t="s">
        <v>18</v>
      </c>
      <c r="B629" s="131">
        <v>226374</v>
      </c>
      <c r="C629" s="131">
        <v>226374</v>
      </c>
      <c r="D629" s="131">
        <v>226374</v>
      </c>
    </row>
    <row r="630" spans="1:4" x14ac:dyDescent="0.25">
      <c r="A630" s="151" t="s">
        <v>52</v>
      </c>
      <c r="B630" s="131">
        <v>226374</v>
      </c>
      <c r="C630" s="131">
        <v>226374</v>
      </c>
      <c r="D630" s="131">
        <v>226374</v>
      </c>
    </row>
    <row r="631" spans="1:4" s="120" customFormat="1" x14ac:dyDescent="0.25">
      <c r="A631" s="148" t="s">
        <v>39</v>
      </c>
      <c r="B631" s="132">
        <v>2704431</v>
      </c>
      <c r="C631" s="132">
        <v>2704431</v>
      </c>
      <c r="D631" s="132">
        <v>2704431</v>
      </c>
    </row>
    <row r="632" spans="1:4" x14ac:dyDescent="0.25">
      <c r="A632" s="130" t="s">
        <v>18</v>
      </c>
      <c r="B632" s="131">
        <v>2702236</v>
      </c>
      <c r="C632" s="131">
        <v>2702236</v>
      </c>
      <c r="D632" s="131">
        <v>2702236</v>
      </c>
    </row>
    <row r="633" spans="1:4" s="120" customFormat="1" x14ac:dyDescent="0.25">
      <c r="A633" s="151" t="s">
        <v>52</v>
      </c>
      <c r="B633" s="131">
        <v>2673624</v>
      </c>
      <c r="C633" s="131">
        <v>2673624</v>
      </c>
      <c r="D633" s="131">
        <v>2673624</v>
      </c>
    </row>
    <row r="634" spans="1:4" x14ac:dyDescent="0.25">
      <c r="A634" s="151" t="s">
        <v>53</v>
      </c>
      <c r="B634" s="131">
        <v>28512</v>
      </c>
      <c r="C634" s="131">
        <v>28512</v>
      </c>
      <c r="D634" s="131">
        <v>28512</v>
      </c>
    </row>
    <row r="635" spans="1:4" x14ac:dyDescent="0.25">
      <c r="A635" s="151" t="s">
        <v>56</v>
      </c>
      <c r="B635" s="131">
        <v>100</v>
      </c>
      <c r="C635" s="131">
        <v>100</v>
      </c>
      <c r="D635" s="131">
        <v>100</v>
      </c>
    </row>
    <row r="636" spans="1:4" x14ac:dyDescent="0.25">
      <c r="A636" s="130" t="s">
        <v>19</v>
      </c>
      <c r="B636" s="131">
        <v>2195</v>
      </c>
      <c r="C636" s="131">
        <v>2195</v>
      </c>
      <c r="D636" s="131">
        <v>2195</v>
      </c>
    </row>
    <row r="637" spans="1:4" s="120" customFormat="1" x14ac:dyDescent="0.25">
      <c r="A637" s="151" t="s">
        <v>59</v>
      </c>
      <c r="B637" s="131">
        <v>2195</v>
      </c>
      <c r="C637" s="131">
        <v>2195</v>
      </c>
      <c r="D637" s="131">
        <v>2195</v>
      </c>
    </row>
    <row r="638" spans="1:4" s="120" customFormat="1" x14ac:dyDescent="0.25">
      <c r="A638" s="148" t="s">
        <v>42</v>
      </c>
      <c r="B638" s="132">
        <v>34600582</v>
      </c>
      <c r="C638" s="132">
        <v>34862805</v>
      </c>
      <c r="D638" s="132">
        <v>34862805</v>
      </c>
    </row>
    <row r="639" spans="1:4" x14ac:dyDescent="0.25">
      <c r="A639" s="130" t="s">
        <v>18</v>
      </c>
      <c r="B639" s="131">
        <v>34600582</v>
      </c>
      <c r="C639" s="131">
        <v>34862805</v>
      </c>
      <c r="D639" s="131">
        <v>34862805</v>
      </c>
    </row>
    <row r="640" spans="1:4" s="120" customFormat="1" x14ac:dyDescent="0.25">
      <c r="A640" s="151" t="s">
        <v>51</v>
      </c>
      <c r="B640" s="131">
        <v>32494241</v>
      </c>
      <c r="C640" s="131">
        <v>32758199</v>
      </c>
      <c r="D640" s="131">
        <v>32758199</v>
      </c>
    </row>
    <row r="641" spans="1:4" x14ac:dyDescent="0.25">
      <c r="A641" s="151" t="s">
        <v>52</v>
      </c>
      <c r="B641" s="131">
        <v>2097933</v>
      </c>
      <c r="C641" s="131">
        <v>2096198</v>
      </c>
      <c r="D641" s="131">
        <v>2096198</v>
      </c>
    </row>
    <row r="642" spans="1:4" x14ac:dyDescent="0.25">
      <c r="A642" s="151" t="s">
        <v>53</v>
      </c>
      <c r="B642" s="131">
        <v>8408</v>
      </c>
      <c r="C642" s="131">
        <v>8408</v>
      </c>
      <c r="D642" s="131">
        <v>8408</v>
      </c>
    </row>
    <row r="643" spans="1:4" s="120" customFormat="1" x14ac:dyDescent="0.25">
      <c r="A643" s="148" t="s">
        <v>74</v>
      </c>
      <c r="B643" s="132">
        <v>12407</v>
      </c>
      <c r="C643" s="132">
        <v>12407</v>
      </c>
      <c r="D643" s="132">
        <v>12407</v>
      </c>
    </row>
    <row r="644" spans="1:4" x14ac:dyDescent="0.25">
      <c r="A644" s="130" t="s">
        <v>18</v>
      </c>
      <c r="B644" s="131">
        <v>12407</v>
      </c>
      <c r="C644" s="131">
        <v>12407</v>
      </c>
      <c r="D644" s="131">
        <v>12407</v>
      </c>
    </row>
    <row r="645" spans="1:4" s="120" customFormat="1" x14ac:dyDescent="0.25">
      <c r="A645" s="151" t="s">
        <v>52</v>
      </c>
      <c r="B645" s="131">
        <v>12407</v>
      </c>
      <c r="C645" s="131">
        <v>12407</v>
      </c>
      <c r="D645" s="131">
        <v>12407</v>
      </c>
    </row>
    <row r="646" spans="1:4" s="120" customFormat="1" x14ac:dyDescent="0.25">
      <c r="A646" s="148" t="s">
        <v>49</v>
      </c>
      <c r="B646" s="132">
        <v>6124</v>
      </c>
      <c r="C646" s="132">
        <v>6124</v>
      </c>
      <c r="D646" s="132">
        <v>6124</v>
      </c>
    </row>
    <row r="647" spans="1:4" x14ac:dyDescent="0.25">
      <c r="A647" s="130" t="s">
        <v>18</v>
      </c>
      <c r="B647" s="131">
        <v>5624</v>
      </c>
      <c r="C647" s="131">
        <v>5624</v>
      </c>
      <c r="D647" s="131">
        <v>5624</v>
      </c>
    </row>
    <row r="648" spans="1:4" x14ac:dyDescent="0.25">
      <c r="A648" s="151" t="s">
        <v>52</v>
      </c>
      <c r="B648" s="131">
        <v>5624</v>
      </c>
      <c r="C648" s="131">
        <v>5624</v>
      </c>
      <c r="D648" s="131">
        <v>5624</v>
      </c>
    </row>
    <row r="649" spans="1:4" s="120" customFormat="1" x14ac:dyDescent="0.25">
      <c r="A649" s="130" t="s">
        <v>19</v>
      </c>
      <c r="B649" s="131">
        <v>500</v>
      </c>
      <c r="C649" s="131">
        <v>500</v>
      </c>
      <c r="D649" s="131">
        <v>500</v>
      </c>
    </row>
    <row r="650" spans="1:4" x14ac:dyDescent="0.25">
      <c r="A650" s="151" t="s">
        <v>59</v>
      </c>
      <c r="B650" s="131">
        <v>500</v>
      </c>
      <c r="C650" s="131">
        <v>500</v>
      </c>
      <c r="D650" s="131">
        <v>500</v>
      </c>
    </row>
    <row r="651" spans="1:4" x14ac:dyDescent="0.25">
      <c r="A651" s="149" t="s">
        <v>250</v>
      </c>
      <c r="B651" s="150">
        <v>992200</v>
      </c>
      <c r="C651" s="150">
        <v>992200</v>
      </c>
      <c r="D651" s="150">
        <v>992200</v>
      </c>
    </row>
    <row r="652" spans="1:4" s="120" customFormat="1" x14ac:dyDescent="0.25">
      <c r="A652" s="148" t="s">
        <v>39</v>
      </c>
      <c r="B652" s="132">
        <v>992200</v>
      </c>
      <c r="C652" s="132">
        <v>992200</v>
      </c>
      <c r="D652" s="132">
        <v>992200</v>
      </c>
    </row>
    <row r="653" spans="1:4" s="120" customFormat="1" x14ac:dyDescent="0.25">
      <c r="A653" s="130" t="s">
        <v>18</v>
      </c>
      <c r="B653" s="131">
        <v>992200</v>
      </c>
      <c r="C653" s="131">
        <v>992200</v>
      </c>
      <c r="D653" s="131">
        <v>992200</v>
      </c>
    </row>
    <row r="654" spans="1:4" x14ac:dyDescent="0.25">
      <c r="A654" s="151" t="s">
        <v>52</v>
      </c>
      <c r="B654" s="131">
        <v>992200</v>
      </c>
      <c r="C654" s="131">
        <v>992200</v>
      </c>
      <c r="D654" s="131">
        <v>992200</v>
      </c>
    </row>
    <row r="655" spans="1:4" x14ac:dyDescent="0.25">
      <c r="A655" s="149" t="s">
        <v>251</v>
      </c>
      <c r="B655" s="150">
        <v>1836974</v>
      </c>
      <c r="C655" s="150">
        <v>1837624</v>
      </c>
      <c r="D655" s="150">
        <v>1837624</v>
      </c>
    </row>
    <row r="656" spans="1:4" s="120" customFormat="1" x14ac:dyDescent="0.25">
      <c r="A656" s="148" t="s">
        <v>47</v>
      </c>
      <c r="B656" s="132">
        <v>27736</v>
      </c>
      <c r="C656" s="132">
        <v>27736</v>
      </c>
      <c r="D656" s="132">
        <v>27736</v>
      </c>
    </row>
    <row r="657" spans="1:4" x14ac:dyDescent="0.25">
      <c r="A657" s="130" t="s">
        <v>18</v>
      </c>
      <c r="B657" s="131">
        <v>3000</v>
      </c>
      <c r="C657" s="131">
        <v>3000</v>
      </c>
      <c r="D657" s="131">
        <v>3000</v>
      </c>
    </row>
    <row r="658" spans="1:4" x14ac:dyDescent="0.25">
      <c r="A658" s="151" t="s">
        <v>52</v>
      </c>
      <c r="B658" s="131">
        <v>3000</v>
      </c>
      <c r="C658" s="131">
        <v>3000</v>
      </c>
      <c r="D658" s="131">
        <v>3000</v>
      </c>
    </row>
    <row r="659" spans="1:4" s="120" customFormat="1" x14ac:dyDescent="0.25">
      <c r="A659" s="130" t="s">
        <v>19</v>
      </c>
      <c r="B659" s="131">
        <v>24736</v>
      </c>
      <c r="C659" s="131">
        <v>24736</v>
      </c>
      <c r="D659" s="131">
        <v>24736</v>
      </c>
    </row>
    <row r="660" spans="1:4" x14ac:dyDescent="0.25">
      <c r="A660" s="151" t="s">
        <v>59</v>
      </c>
      <c r="B660" s="131">
        <v>24736</v>
      </c>
      <c r="C660" s="131">
        <v>24736</v>
      </c>
      <c r="D660" s="131">
        <v>24736</v>
      </c>
    </row>
    <row r="661" spans="1:4" s="120" customFormat="1" x14ac:dyDescent="0.25">
      <c r="A661" s="148" t="s">
        <v>44</v>
      </c>
      <c r="B661" s="132">
        <v>30522</v>
      </c>
      <c r="C661" s="132">
        <v>30522</v>
      </c>
      <c r="D661" s="132">
        <v>30522</v>
      </c>
    </row>
    <row r="662" spans="1:4" x14ac:dyDescent="0.25">
      <c r="A662" s="130" t="s">
        <v>19</v>
      </c>
      <c r="B662" s="131">
        <v>30522</v>
      </c>
      <c r="C662" s="131">
        <v>30522</v>
      </c>
      <c r="D662" s="131">
        <v>30522</v>
      </c>
    </row>
    <row r="663" spans="1:4" x14ac:dyDescent="0.25">
      <c r="A663" s="151" t="s">
        <v>59</v>
      </c>
      <c r="B663" s="131">
        <v>30522</v>
      </c>
      <c r="C663" s="131">
        <v>30522</v>
      </c>
      <c r="D663" s="131">
        <v>30522</v>
      </c>
    </row>
    <row r="664" spans="1:4" s="120" customFormat="1" x14ac:dyDescent="0.25">
      <c r="A664" s="148" t="s">
        <v>39</v>
      </c>
      <c r="B664" s="132">
        <v>1630671</v>
      </c>
      <c r="C664" s="132">
        <v>1632021</v>
      </c>
      <c r="D664" s="132">
        <v>1632021</v>
      </c>
    </row>
    <row r="665" spans="1:4" x14ac:dyDescent="0.25">
      <c r="A665" s="130" t="s">
        <v>19</v>
      </c>
      <c r="B665" s="131">
        <v>1630671</v>
      </c>
      <c r="C665" s="131">
        <v>1632021</v>
      </c>
      <c r="D665" s="131">
        <v>1632021</v>
      </c>
    </row>
    <row r="666" spans="1:4" x14ac:dyDescent="0.25">
      <c r="A666" s="151" t="s">
        <v>59</v>
      </c>
      <c r="B666" s="131">
        <v>321645</v>
      </c>
      <c r="C666" s="131">
        <v>321645</v>
      </c>
      <c r="D666" s="131">
        <v>321645</v>
      </c>
    </row>
    <row r="667" spans="1:4" x14ac:dyDescent="0.25">
      <c r="A667" s="151" t="s">
        <v>61</v>
      </c>
      <c r="B667" s="131">
        <v>1309026</v>
      </c>
      <c r="C667" s="131">
        <v>1310376</v>
      </c>
      <c r="D667" s="131">
        <v>1310376</v>
      </c>
    </row>
    <row r="668" spans="1:4" s="120" customFormat="1" x14ac:dyDescent="0.25">
      <c r="A668" s="148" t="s">
        <v>42</v>
      </c>
      <c r="B668" s="132">
        <v>140047</v>
      </c>
      <c r="C668" s="132">
        <v>140047</v>
      </c>
      <c r="D668" s="132">
        <v>140047</v>
      </c>
    </row>
    <row r="669" spans="1:4" x14ac:dyDescent="0.25">
      <c r="A669" s="130" t="s">
        <v>19</v>
      </c>
      <c r="B669" s="131">
        <v>140047</v>
      </c>
      <c r="C669" s="131">
        <v>140047</v>
      </c>
      <c r="D669" s="131">
        <v>140047</v>
      </c>
    </row>
    <row r="670" spans="1:4" x14ac:dyDescent="0.25">
      <c r="A670" s="151" t="s">
        <v>59</v>
      </c>
      <c r="B670" s="131">
        <v>135047</v>
      </c>
      <c r="C670" s="131">
        <v>135047</v>
      </c>
      <c r="D670" s="131">
        <v>135047</v>
      </c>
    </row>
    <row r="671" spans="1:4" s="120" customFormat="1" x14ac:dyDescent="0.25">
      <c r="A671" s="151" t="s">
        <v>61</v>
      </c>
      <c r="B671" s="131">
        <v>5000</v>
      </c>
      <c r="C671" s="131">
        <v>5000</v>
      </c>
      <c r="D671" s="131">
        <v>5000</v>
      </c>
    </row>
    <row r="672" spans="1:4" s="120" customFormat="1" x14ac:dyDescent="0.25">
      <c r="A672" s="148" t="s">
        <v>74</v>
      </c>
      <c r="B672" s="132">
        <v>6198</v>
      </c>
      <c r="C672" s="132">
        <v>6198</v>
      </c>
      <c r="D672" s="132">
        <v>6198</v>
      </c>
    </row>
    <row r="673" spans="1:4" x14ac:dyDescent="0.25">
      <c r="A673" s="130" t="s">
        <v>19</v>
      </c>
      <c r="B673" s="131">
        <v>6198</v>
      </c>
      <c r="C673" s="131">
        <v>6198</v>
      </c>
      <c r="D673" s="131">
        <v>6198</v>
      </c>
    </row>
    <row r="674" spans="1:4" x14ac:dyDescent="0.25">
      <c r="A674" s="151" t="s">
        <v>59</v>
      </c>
      <c r="B674" s="131">
        <v>6198</v>
      </c>
      <c r="C674" s="131">
        <v>6198</v>
      </c>
      <c r="D674" s="131">
        <v>6198</v>
      </c>
    </row>
    <row r="675" spans="1:4" s="120" customFormat="1" x14ac:dyDescent="0.25">
      <c r="A675" s="148" t="s">
        <v>49</v>
      </c>
      <c r="B675" s="132">
        <v>1800</v>
      </c>
      <c r="C675" s="132">
        <v>1100</v>
      </c>
      <c r="D675" s="132">
        <v>1100</v>
      </c>
    </row>
    <row r="676" spans="1:4" x14ac:dyDescent="0.25">
      <c r="A676" s="130" t="s">
        <v>19</v>
      </c>
      <c r="B676" s="131">
        <v>1800</v>
      </c>
      <c r="C676" s="131">
        <v>1100</v>
      </c>
      <c r="D676" s="131">
        <v>1100</v>
      </c>
    </row>
    <row r="677" spans="1:4" s="120" customFormat="1" x14ac:dyDescent="0.25">
      <c r="A677" s="151" t="s">
        <v>59</v>
      </c>
      <c r="B677" s="131">
        <v>1800</v>
      </c>
      <c r="C677" s="131">
        <v>1100</v>
      </c>
      <c r="D677" s="131">
        <v>1100</v>
      </c>
    </row>
    <row r="678" spans="1:4" x14ac:dyDescent="0.25">
      <c r="A678" s="149" t="s">
        <v>252</v>
      </c>
      <c r="B678" s="150">
        <v>5350</v>
      </c>
      <c r="C678" s="150">
        <v>5350</v>
      </c>
      <c r="D678" s="150">
        <v>5350</v>
      </c>
    </row>
    <row r="679" spans="1:4" s="120" customFormat="1" x14ac:dyDescent="0.25">
      <c r="A679" s="148" t="s">
        <v>47</v>
      </c>
      <c r="B679" s="132">
        <v>350</v>
      </c>
      <c r="C679" s="132">
        <v>350</v>
      </c>
      <c r="D679" s="132">
        <v>350</v>
      </c>
    </row>
    <row r="680" spans="1:4" x14ac:dyDescent="0.25">
      <c r="A680" s="130" t="s">
        <v>18</v>
      </c>
      <c r="B680" s="131">
        <v>350</v>
      </c>
      <c r="C680" s="131">
        <v>350</v>
      </c>
      <c r="D680" s="131">
        <v>350</v>
      </c>
    </row>
    <row r="681" spans="1:4" x14ac:dyDescent="0.25">
      <c r="A681" s="151" t="s">
        <v>52</v>
      </c>
      <c r="B681" s="131">
        <v>350</v>
      </c>
      <c r="C681" s="131">
        <v>350</v>
      </c>
      <c r="D681" s="131">
        <v>350</v>
      </c>
    </row>
    <row r="682" spans="1:4" s="120" customFormat="1" x14ac:dyDescent="0.25">
      <c r="A682" s="148" t="s">
        <v>49</v>
      </c>
      <c r="B682" s="132">
        <v>5000</v>
      </c>
      <c r="C682" s="132">
        <v>5000</v>
      </c>
      <c r="D682" s="132">
        <v>5000</v>
      </c>
    </row>
    <row r="683" spans="1:4" x14ac:dyDescent="0.25">
      <c r="A683" s="130" t="s">
        <v>18</v>
      </c>
      <c r="B683" s="131">
        <v>5000</v>
      </c>
      <c r="C683" s="131">
        <v>5000</v>
      </c>
      <c r="D683" s="131">
        <v>5000</v>
      </c>
    </row>
    <row r="684" spans="1:4" x14ac:dyDescent="0.25">
      <c r="A684" s="151" t="s">
        <v>52</v>
      </c>
      <c r="B684" s="131">
        <v>5000</v>
      </c>
      <c r="C684" s="131">
        <v>5000</v>
      </c>
      <c r="D684" s="131">
        <v>5000</v>
      </c>
    </row>
    <row r="685" spans="1:4" x14ac:dyDescent="0.25">
      <c r="A685" s="151"/>
      <c r="B685" s="131"/>
      <c r="C685" s="131"/>
      <c r="D685" s="131"/>
    </row>
    <row r="686" spans="1:4" x14ac:dyDescent="0.25">
      <c r="A686" s="151"/>
      <c r="B686" s="131"/>
      <c r="C686" s="131"/>
      <c r="D686" s="131"/>
    </row>
    <row r="687" spans="1:4" s="120" customFormat="1" x14ac:dyDescent="0.25">
      <c r="A687" s="152" t="s">
        <v>253</v>
      </c>
      <c r="B687" s="153">
        <v>49544606</v>
      </c>
      <c r="C687" s="153">
        <v>36465127</v>
      </c>
      <c r="D687" s="153">
        <v>36705803</v>
      </c>
    </row>
    <row r="688" spans="1:4" s="120" customFormat="1" x14ac:dyDescent="0.25">
      <c r="A688" s="148" t="s">
        <v>38</v>
      </c>
      <c r="B688" s="132">
        <v>1304463</v>
      </c>
      <c r="C688" s="132">
        <v>1301903</v>
      </c>
      <c r="D688" s="132">
        <v>1293493</v>
      </c>
    </row>
    <row r="689" spans="1:4" s="120" customFormat="1" x14ac:dyDescent="0.25">
      <c r="A689" s="148" t="s">
        <v>47</v>
      </c>
      <c r="B689" s="132">
        <v>2195868</v>
      </c>
      <c r="C689" s="132">
        <v>2230041</v>
      </c>
      <c r="D689" s="132">
        <v>2244541</v>
      </c>
    </row>
    <row r="690" spans="1:4" s="120" customFormat="1" x14ac:dyDescent="0.25">
      <c r="A690" s="148" t="s">
        <v>44</v>
      </c>
      <c r="B690" s="132">
        <v>795315</v>
      </c>
      <c r="C690" s="132">
        <v>794088</v>
      </c>
      <c r="D690" s="132">
        <v>794088</v>
      </c>
    </row>
    <row r="691" spans="1:4" s="120" customFormat="1" x14ac:dyDescent="0.25">
      <c r="A691" s="148" t="s">
        <v>39</v>
      </c>
      <c r="B691" s="132">
        <v>3458906</v>
      </c>
      <c r="C691" s="132">
        <v>3458906</v>
      </c>
      <c r="D691" s="132">
        <v>3458906</v>
      </c>
    </row>
    <row r="692" spans="1:4" s="120" customFormat="1" x14ac:dyDescent="0.25">
      <c r="A692" s="148" t="s">
        <v>41</v>
      </c>
      <c r="B692" s="132">
        <v>12388076</v>
      </c>
      <c r="C692" s="132">
        <v>3074959</v>
      </c>
      <c r="D692" s="132">
        <v>3069496</v>
      </c>
    </row>
    <row r="693" spans="1:4" s="120" customFormat="1" x14ac:dyDescent="0.25">
      <c r="A693" s="148" t="s">
        <v>42</v>
      </c>
      <c r="B693" s="132">
        <v>26046333</v>
      </c>
      <c r="C693" s="132">
        <v>25553418</v>
      </c>
      <c r="D693" s="132">
        <v>25794067</v>
      </c>
    </row>
    <row r="694" spans="1:4" s="120" customFormat="1" x14ac:dyDescent="0.25">
      <c r="A694" s="148" t="s">
        <v>74</v>
      </c>
      <c r="B694" s="132">
        <v>26872</v>
      </c>
      <c r="C694" s="132">
        <v>26712</v>
      </c>
      <c r="D694" s="132">
        <v>26612</v>
      </c>
    </row>
    <row r="695" spans="1:4" s="120" customFormat="1" x14ac:dyDescent="0.25">
      <c r="A695" s="148" t="s">
        <v>49</v>
      </c>
      <c r="B695" s="132">
        <v>28773</v>
      </c>
      <c r="C695" s="132">
        <v>25100</v>
      </c>
      <c r="D695" s="132">
        <v>24600</v>
      </c>
    </row>
    <row r="696" spans="1:4" s="120" customFormat="1" x14ac:dyDescent="0.25">
      <c r="A696" s="148" t="s">
        <v>60</v>
      </c>
      <c r="B696" s="132">
        <v>3300000</v>
      </c>
      <c r="C696" s="132">
        <v>0</v>
      </c>
      <c r="D696" s="132">
        <v>0</v>
      </c>
    </row>
    <row r="697" spans="1:4" s="120" customFormat="1" x14ac:dyDescent="0.25">
      <c r="A697" s="148"/>
      <c r="B697" s="132"/>
      <c r="C697" s="132"/>
      <c r="D697" s="132"/>
    </row>
    <row r="698" spans="1:4" x14ac:dyDescent="0.25">
      <c r="A698" s="130" t="s">
        <v>207</v>
      </c>
      <c r="B698" s="131">
        <v>8767497</v>
      </c>
      <c r="C698" s="131">
        <v>3202992</v>
      </c>
      <c r="D698" s="131">
        <v>3197529</v>
      </c>
    </row>
    <row r="699" spans="1:4" x14ac:dyDescent="0.25">
      <c r="A699" s="149" t="s">
        <v>241</v>
      </c>
      <c r="B699" s="150">
        <v>6040</v>
      </c>
      <c r="C699" s="150">
        <v>0</v>
      </c>
      <c r="D699" s="150">
        <v>0</v>
      </c>
    </row>
    <row r="700" spans="1:4" s="120" customFormat="1" x14ac:dyDescent="0.25">
      <c r="A700" s="148" t="s">
        <v>39</v>
      </c>
      <c r="B700" s="132">
        <v>470</v>
      </c>
      <c r="C700" s="132">
        <v>0</v>
      </c>
      <c r="D700" s="132">
        <v>0</v>
      </c>
    </row>
    <row r="701" spans="1:4" s="120" customFormat="1" x14ac:dyDescent="0.25">
      <c r="A701" s="130" t="s">
        <v>18</v>
      </c>
      <c r="B701" s="131">
        <v>470</v>
      </c>
      <c r="C701" s="131">
        <v>0</v>
      </c>
      <c r="D701" s="131">
        <v>0</v>
      </c>
    </row>
    <row r="702" spans="1:4" s="120" customFormat="1" x14ac:dyDescent="0.25">
      <c r="A702" s="151" t="s">
        <v>52</v>
      </c>
      <c r="B702" s="131">
        <v>470</v>
      </c>
      <c r="C702" s="131">
        <v>0</v>
      </c>
      <c r="D702" s="131">
        <v>0</v>
      </c>
    </row>
    <row r="703" spans="1:4" s="120" customFormat="1" x14ac:dyDescent="0.25">
      <c r="A703" s="148" t="s">
        <v>42</v>
      </c>
      <c r="B703" s="132">
        <v>5570</v>
      </c>
      <c r="C703" s="132">
        <v>0</v>
      </c>
      <c r="D703" s="132">
        <v>0</v>
      </c>
    </row>
    <row r="704" spans="1:4" s="120" customFormat="1" x14ac:dyDescent="0.25">
      <c r="A704" s="130" t="s">
        <v>18</v>
      </c>
      <c r="B704" s="131">
        <v>5570</v>
      </c>
      <c r="C704" s="131">
        <v>0</v>
      </c>
      <c r="D704" s="131">
        <v>0</v>
      </c>
    </row>
    <row r="705" spans="1:4" x14ac:dyDescent="0.25">
      <c r="A705" s="151" t="s">
        <v>52</v>
      </c>
      <c r="B705" s="131">
        <v>5570</v>
      </c>
      <c r="C705" s="131">
        <v>0</v>
      </c>
      <c r="D705" s="131">
        <v>0</v>
      </c>
    </row>
    <row r="706" spans="1:4" x14ac:dyDescent="0.25">
      <c r="A706" s="149" t="s">
        <v>212</v>
      </c>
      <c r="B706" s="150">
        <v>8466869</v>
      </c>
      <c r="C706" s="150">
        <v>2909342</v>
      </c>
      <c r="D706" s="150">
        <v>2903879</v>
      </c>
    </row>
    <row r="707" spans="1:4" s="120" customFormat="1" x14ac:dyDescent="0.25">
      <c r="A707" s="148" t="s">
        <v>41</v>
      </c>
      <c r="B707" s="132">
        <v>8462047</v>
      </c>
      <c r="C707" s="132">
        <v>2904520</v>
      </c>
      <c r="D707" s="132">
        <v>2899057</v>
      </c>
    </row>
    <row r="708" spans="1:4" s="120" customFormat="1" x14ac:dyDescent="0.25">
      <c r="A708" s="130" t="s">
        <v>18</v>
      </c>
      <c r="B708" s="131">
        <v>4109415</v>
      </c>
      <c r="C708" s="131">
        <v>893915</v>
      </c>
      <c r="D708" s="131">
        <v>891452</v>
      </c>
    </row>
    <row r="709" spans="1:4" x14ac:dyDescent="0.25">
      <c r="A709" s="151" t="s">
        <v>51</v>
      </c>
      <c r="B709" s="131">
        <v>276233</v>
      </c>
      <c r="C709" s="131">
        <v>59416</v>
      </c>
      <c r="D709" s="131">
        <v>56953</v>
      </c>
    </row>
    <row r="710" spans="1:4" x14ac:dyDescent="0.25">
      <c r="A710" s="151" t="s">
        <v>52</v>
      </c>
      <c r="B710" s="131">
        <v>3643182</v>
      </c>
      <c r="C710" s="131">
        <v>684499</v>
      </c>
      <c r="D710" s="131">
        <v>684499</v>
      </c>
    </row>
    <row r="711" spans="1:4" x14ac:dyDescent="0.25">
      <c r="A711" s="151" t="s">
        <v>54</v>
      </c>
      <c r="B711" s="131">
        <v>150000</v>
      </c>
      <c r="C711" s="131">
        <v>150000</v>
      </c>
      <c r="D711" s="131">
        <v>150000</v>
      </c>
    </row>
    <row r="712" spans="1:4" s="120" customFormat="1" x14ac:dyDescent="0.25">
      <c r="A712" s="151" t="s">
        <v>57</v>
      </c>
      <c r="B712" s="131">
        <v>40000</v>
      </c>
      <c r="C712" s="131">
        <v>0</v>
      </c>
      <c r="D712" s="131">
        <v>0</v>
      </c>
    </row>
    <row r="713" spans="1:4" x14ac:dyDescent="0.25">
      <c r="A713" s="130" t="s">
        <v>19</v>
      </c>
      <c r="B713" s="131">
        <v>4352632</v>
      </c>
      <c r="C713" s="131">
        <v>2010605</v>
      </c>
      <c r="D713" s="131">
        <v>2007605</v>
      </c>
    </row>
    <row r="714" spans="1:4" x14ac:dyDescent="0.25">
      <c r="A714" s="151" t="s">
        <v>59</v>
      </c>
      <c r="B714" s="131">
        <v>2361790</v>
      </c>
      <c r="C714" s="131">
        <v>19763</v>
      </c>
      <c r="D714" s="131">
        <v>16763</v>
      </c>
    </row>
    <row r="715" spans="1:4" x14ac:dyDescent="0.25">
      <c r="A715" s="151" t="s">
        <v>61</v>
      </c>
      <c r="B715" s="131">
        <v>1990842</v>
      </c>
      <c r="C715" s="131">
        <v>1990842</v>
      </c>
      <c r="D715" s="131">
        <v>1990842</v>
      </c>
    </row>
    <row r="716" spans="1:4" s="120" customFormat="1" x14ac:dyDescent="0.25">
      <c r="A716" s="148" t="s">
        <v>42</v>
      </c>
      <c r="B716" s="132">
        <v>4822</v>
      </c>
      <c r="C716" s="132">
        <v>4822</v>
      </c>
      <c r="D716" s="132">
        <v>4822</v>
      </c>
    </row>
    <row r="717" spans="1:4" x14ac:dyDescent="0.25">
      <c r="A717" s="130" t="s">
        <v>18</v>
      </c>
      <c r="B717" s="131">
        <v>4822</v>
      </c>
      <c r="C717" s="131">
        <v>4822</v>
      </c>
      <c r="D717" s="131">
        <v>4822</v>
      </c>
    </row>
    <row r="718" spans="1:4" s="120" customFormat="1" x14ac:dyDescent="0.25">
      <c r="A718" s="151" t="s">
        <v>52</v>
      </c>
      <c r="B718" s="131">
        <v>4822</v>
      </c>
      <c r="C718" s="131">
        <v>4822</v>
      </c>
      <c r="D718" s="131">
        <v>4822</v>
      </c>
    </row>
    <row r="719" spans="1:4" x14ac:dyDescent="0.25">
      <c r="A719" s="149" t="s">
        <v>213</v>
      </c>
      <c r="B719" s="150">
        <v>284495</v>
      </c>
      <c r="C719" s="150">
        <v>284495</v>
      </c>
      <c r="D719" s="150">
        <v>284495</v>
      </c>
    </row>
    <row r="720" spans="1:4" s="120" customFormat="1" x14ac:dyDescent="0.25">
      <c r="A720" s="148" t="s">
        <v>38</v>
      </c>
      <c r="B720" s="132">
        <v>91400</v>
      </c>
      <c r="C720" s="132">
        <v>91400</v>
      </c>
      <c r="D720" s="132">
        <v>91400</v>
      </c>
    </row>
    <row r="721" spans="1:4" s="120" customFormat="1" x14ac:dyDescent="0.25">
      <c r="A721" s="130" t="s">
        <v>18</v>
      </c>
      <c r="B721" s="131">
        <v>91400</v>
      </c>
      <c r="C721" s="131">
        <v>91400</v>
      </c>
      <c r="D721" s="131">
        <v>91400</v>
      </c>
    </row>
    <row r="722" spans="1:4" x14ac:dyDescent="0.25">
      <c r="A722" s="151" t="s">
        <v>51</v>
      </c>
      <c r="B722" s="131">
        <v>87000</v>
      </c>
      <c r="C722" s="131">
        <v>87000</v>
      </c>
      <c r="D722" s="131">
        <v>87000</v>
      </c>
    </row>
    <row r="723" spans="1:4" x14ac:dyDescent="0.25">
      <c r="A723" s="151" t="s">
        <v>52</v>
      </c>
      <c r="B723" s="131">
        <v>4400</v>
      </c>
      <c r="C723" s="131">
        <v>4400</v>
      </c>
      <c r="D723" s="131">
        <v>4400</v>
      </c>
    </row>
    <row r="724" spans="1:4" s="120" customFormat="1" x14ac:dyDescent="0.25">
      <c r="A724" s="148" t="s">
        <v>41</v>
      </c>
      <c r="B724" s="132">
        <v>163395</v>
      </c>
      <c r="C724" s="132">
        <v>163395</v>
      </c>
      <c r="D724" s="132">
        <v>163395</v>
      </c>
    </row>
    <row r="725" spans="1:4" s="120" customFormat="1" x14ac:dyDescent="0.25">
      <c r="A725" s="130" t="s">
        <v>18</v>
      </c>
      <c r="B725" s="131">
        <v>163395</v>
      </c>
      <c r="C725" s="131">
        <v>163395</v>
      </c>
      <c r="D725" s="131">
        <v>163395</v>
      </c>
    </row>
    <row r="726" spans="1:4" s="120" customFormat="1" x14ac:dyDescent="0.25">
      <c r="A726" s="151" t="s">
        <v>51</v>
      </c>
      <c r="B726" s="131">
        <v>125700</v>
      </c>
      <c r="C726" s="131">
        <v>125700</v>
      </c>
      <c r="D726" s="131">
        <v>125700</v>
      </c>
    </row>
    <row r="727" spans="1:4" x14ac:dyDescent="0.25">
      <c r="A727" s="151" t="s">
        <v>52</v>
      </c>
      <c r="B727" s="131">
        <v>37695</v>
      </c>
      <c r="C727" s="131">
        <v>37695</v>
      </c>
      <c r="D727" s="131">
        <v>37695</v>
      </c>
    </row>
    <row r="728" spans="1:4" s="120" customFormat="1" x14ac:dyDescent="0.25">
      <c r="A728" s="148" t="s">
        <v>42</v>
      </c>
      <c r="B728" s="132">
        <v>29700</v>
      </c>
      <c r="C728" s="132">
        <v>29700</v>
      </c>
      <c r="D728" s="132">
        <v>29700</v>
      </c>
    </row>
    <row r="729" spans="1:4" s="120" customFormat="1" x14ac:dyDescent="0.25">
      <c r="A729" s="130" t="s">
        <v>18</v>
      </c>
      <c r="B729" s="131">
        <v>29700</v>
      </c>
      <c r="C729" s="131">
        <v>29700</v>
      </c>
      <c r="D729" s="131">
        <v>29700</v>
      </c>
    </row>
    <row r="730" spans="1:4" x14ac:dyDescent="0.25">
      <c r="A730" s="151" t="s">
        <v>51</v>
      </c>
      <c r="B730" s="131">
        <v>22700</v>
      </c>
      <c r="C730" s="131">
        <v>22700</v>
      </c>
      <c r="D730" s="131">
        <v>22700</v>
      </c>
    </row>
    <row r="731" spans="1:4" x14ac:dyDescent="0.25">
      <c r="A731" s="151" t="s">
        <v>52</v>
      </c>
      <c r="B731" s="131">
        <v>7000</v>
      </c>
      <c r="C731" s="131">
        <v>7000</v>
      </c>
      <c r="D731" s="131">
        <v>7000</v>
      </c>
    </row>
    <row r="732" spans="1:4" x14ac:dyDescent="0.25">
      <c r="A732" s="149" t="s">
        <v>242</v>
      </c>
      <c r="B732" s="150">
        <v>10093</v>
      </c>
      <c r="C732" s="150">
        <v>9155</v>
      </c>
      <c r="D732" s="150">
        <v>9155</v>
      </c>
    </row>
    <row r="733" spans="1:4" s="120" customFormat="1" x14ac:dyDescent="0.25">
      <c r="A733" s="148" t="s">
        <v>41</v>
      </c>
      <c r="B733" s="132">
        <v>8732</v>
      </c>
      <c r="C733" s="132">
        <v>7044</v>
      </c>
      <c r="D733" s="132">
        <v>7044</v>
      </c>
    </row>
    <row r="734" spans="1:4" x14ac:dyDescent="0.25">
      <c r="A734" s="130" t="s">
        <v>18</v>
      </c>
      <c r="B734" s="131">
        <v>8732</v>
      </c>
      <c r="C734" s="131">
        <v>7044</v>
      </c>
      <c r="D734" s="131">
        <v>7044</v>
      </c>
    </row>
    <row r="735" spans="1:4" x14ac:dyDescent="0.25">
      <c r="A735" s="151" t="s">
        <v>52</v>
      </c>
      <c r="B735" s="131">
        <v>8732</v>
      </c>
      <c r="C735" s="131">
        <v>7044</v>
      </c>
      <c r="D735" s="131">
        <v>7044</v>
      </c>
    </row>
    <row r="736" spans="1:4" s="120" customFormat="1" x14ac:dyDescent="0.25">
      <c r="A736" s="148" t="s">
        <v>42</v>
      </c>
      <c r="B736" s="132">
        <v>1361</v>
      </c>
      <c r="C736" s="132">
        <v>2111</v>
      </c>
      <c r="D736" s="132">
        <v>2111</v>
      </c>
    </row>
    <row r="737" spans="1:4" s="120" customFormat="1" x14ac:dyDescent="0.25">
      <c r="A737" s="130" t="s">
        <v>18</v>
      </c>
      <c r="B737" s="131">
        <v>1361</v>
      </c>
      <c r="C737" s="131">
        <v>2111</v>
      </c>
      <c r="D737" s="131">
        <v>2111</v>
      </c>
    </row>
    <row r="738" spans="1:4" s="120" customFormat="1" x14ac:dyDescent="0.25">
      <c r="A738" s="151" t="s">
        <v>52</v>
      </c>
      <c r="B738" s="131">
        <v>1361</v>
      </c>
      <c r="C738" s="131">
        <v>2111</v>
      </c>
      <c r="D738" s="131">
        <v>2111</v>
      </c>
    </row>
    <row r="739" spans="1:4" s="120" customFormat="1" x14ac:dyDescent="0.25">
      <c r="A739" s="151"/>
      <c r="B739" s="131"/>
      <c r="C739" s="131"/>
      <c r="D739" s="131"/>
    </row>
    <row r="740" spans="1:4" s="120" customFormat="1" x14ac:dyDescent="0.25">
      <c r="A740" s="130" t="s">
        <v>220</v>
      </c>
      <c r="B740" s="131">
        <v>2916185</v>
      </c>
      <c r="C740" s="131">
        <v>2932195</v>
      </c>
      <c r="D740" s="131">
        <v>2940195</v>
      </c>
    </row>
    <row r="741" spans="1:4" s="120" customFormat="1" x14ac:dyDescent="0.25">
      <c r="A741" s="149" t="s">
        <v>254</v>
      </c>
      <c r="B741" s="150">
        <v>486399</v>
      </c>
      <c r="C741" s="150">
        <v>486399</v>
      </c>
      <c r="D741" s="150">
        <v>486399</v>
      </c>
    </row>
    <row r="742" spans="1:4" s="120" customFormat="1" x14ac:dyDescent="0.25">
      <c r="A742" s="148" t="s">
        <v>38</v>
      </c>
      <c r="B742" s="132">
        <v>406000</v>
      </c>
      <c r="C742" s="132">
        <v>406000</v>
      </c>
      <c r="D742" s="132">
        <v>406000</v>
      </c>
    </row>
    <row r="743" spans="1:4" s="120" customFormat="1" x14ac:dyDescent="0.25">
      <c r="A743" s="130" t="s">
        <v>18</v>
      </c>
      <c r="B743" s="131">
        <v>375900</v>
      </c>
      <c r="C743" s="131">
        <v>375900</v>
      </c>
      <c r="D743" s="131">
        <v>375900</v>
      </c>
    </row>
    <row r="744" spans="1:4" s="120" customFormat="1" x14ac:dyDescent="0.25">
      <c r="A744" s="151" t="s">
        <v>51</v>
      </c>
      <c r="B744" s="131">
        <v>62590</v>
      </c>
      <c r="C744" s="131">
        <v>62590</v>
      </c>
      <c r="D744" s="131">
        <v>62590</v>
      </c>
    </row>
    <row r="745" spans="1:4" s="120" customFormat="1" x14ac:dyDescent="0.25">
      <c r="A745" s="151" t="s">
        <v>52</v>
      </c>
      <c r="B745" s="131">
        <v>313310</v>
      </c>
      <c r="C745" s="131">
        <v>313310</v>
      </c>
      <c r="D745" s="131">
        <v>313310</v>
      </c>
    </row>
    <row r="746" spans="1:4" s="120" customFormat="1" x14ac:dyDescent="0.25">
      <c r="A746" s="130" t="s">
        <v>19</v>
      </c>
      <c r="B746" s="131">
        <v>30100</v>
      </c>
      <c r="C746" s="131">
        <v>30100</v>
      </c>
      <c r="D746" s="131">
        <v>30100</v>
      </c>
    </row>
    <row r="747" spans="1:4" x14ac:dyDescent="0.25">
      <c r="A747" s="151" t="s">
        <v>59</v>
      </c>
      <c r="B747" s="131">
        <v>30100</v>
      </c>
      <c r="C747" s="131">
        <v>30100</v>
      </c>
      <c r="D747" s="131">
        <v>30100</v>
      </c>
    </row>
    <row r="748" spans="1:4" s="120" customFormat="1" x14ac:dyDescent="0.25">
      <c r="A748" s="148" t="s">
        <v>47</v>
      </c>
      <c r="B748" s="132">
        <v>80399</v>
      </c>
      <c r="C748" s="132">
        <v>80399</v>
      </c>
      <c r="D748" s="132">
        <v>80399</v>
      </c>
    </row>
    <row r="749" spans="1:4" s="120" customFormat="1" x14ac:dyDescent="0.25">
      <c r="A749" s="130" t="s">
        <v>18</v>
      </c>
      <c r="B749" s="131">
        <v>80399</v>
      </c>
      <c r="C749" s="131">
        <v>80399</v>
      </c>
      <c r="D749" s="131">
        <v>80399</v>
      </c>
    </row>
    <row r="750" spans="1:4" s="120" customFormat="1" x14ac:dyDescent="0.25">
      <c r="A750" s="151" t="s">
        <v>52</v>
      </c>
      <c r="B750" s="131">
        <v>80399</v>
      </c>
      <c r="C750" s="131">
        <v>80399</v>
      </c>
      <c r="D750" s="131">
        <v>80399</v>
      </c>
    </row>
    <row r="751" spans="1:4" x14ac:dyDescent="0.25">
      <c r="A751" s="149" t="s">
        <v>255</v>
      </c>
      <c r="B751" s="150">
        <v>186200</v>
      </c>
      <c r="C751" s="150">
        <v>196200</v>
      </c>
      <c r="D751" s="150">
        <v>196200</v>
      </c>
    </row>
    <row r="752" spans="1:4" s="120" customFormat="1" x14ac:dyDescent="0.25">
      <c r="A752" s="148" t="s">
        <v>38</v>
      </c>
      <c r="B752" s="132">
        <v>120000</v>
      </c>
      <c r="C752" s="132">
        <v>120000</v>
      </c>
      <c r="D752" s="132">
        <v>120000</v>
      </c>
    </row>
    <row r="753" spans="1:4" x14ac:dyDescent="0.25">
      <c r="A753" s="130" t="s">
        <v>18</v>
      </c>
      <c r="B753" s="131">
        <v>120000</v>
      </c>
      <c r="C753" s="131">
        <v>120000</v>
      </c>
      <c r="D753" s="131">
        <v>120000</v>
      </c>
    </row>
    <row r="754" spans="1:4" x14ac:dyDescent="0.25">
      <c r="A754" s="151" t="s">
        <v>51</v>
      </c>
      <c r="B754" s="131">
        <v>101490</v>
      </c>
      <c r="C754" s="131">
        <v>101490</v>
      </c>
      <c r="D754" s="131">
        <v>101490</v>
      </c>
    </row>
    <row r="755" spans="1:4" x14ac:dyDescent="0.25">
      <c r="A755" s="151" t="s">
        <v>52</v>
      </c>
      <c r="B755" s="131">
        <v>18510</v>
      </c>
      <c r="C755" s="131">
        <v>18510</v>
      </c>
      <c r="D755" s="131">
        <v>18510</v>
      </c>
    </row>
    <row r="756" spans="1:4" s="120" customFormat="1" x14ac:dyDescent="0.25">
      <c r="A756" s="148" t="s">
        <v>44</v>
      </c>
      <c r="B756" s="132">
        <v>66200</v>
      </c>
      <c r="C756" s="132">
        <v>76200</v>
      </c>
      <c r="D756" s="132">
        <v>76200</v>
      </c>
    </row>
    <row r="757" spans="1:4" x14ac:dyDescent="0.25">
      <c r="A757" s="130" t="s">
        <v>18</v>
      </c>
      <c r="B757" s="131">
        <v>66200</v>
      </c>
      <c r="C757" s="131">
        <v>76200</v>
      </c>
      <c r="D757" s="131">
        <v>76200</v>
      </c>
    </row>
    <row r="758" spans="1:4" x14ac:dyDescent="0.25">
      <c r="A758" s="151" t="s">
        <v>51</v>
      </c>
      <c r="B758" s="131">
        <v>51300</v>
      </c>
      <c r="C758" s="131">
        <v>61300</v>
      </c>
      <c r="D758" s="131">
        <v>61300</v>
      </c>
    </row>
    <row r="759" spans="1:4" x14ac:dyDescent="0.25">
      <c r="A759" s="151" t="s">
        <v>52</v>
      </c>
      <c r="B759" s="131">
        <v>14900</v>
      </c>
      <c r="C759" s="131">
        <v>14900</v>
      </c>
      <c r="D759" s="131">
        <v>14900</v>
      </c>
    </row>
    <row r="760" spans="1:4" x14ac:dyDescent="0.25">
      <c r="A760" s="149" t="s">
        <v>224</v>
      </c>
      <c r="B760" s="150">
        <v>2177697</v>
      </c>
      <c r="C760" s="150">
        <v>2183907</v>
      </c>
      <c r="D760" s="150">
        <v>2191907</v>
      </c>
    </row>
    <row r="761" spans="1:4" s="120" customFormat="1" x14ac:dyDescent="0.25">
      <c r="A761" s="148" t="s">
        <v>38</v>
      </c>
      <c r="B761" s="132">
        <v>46500</v>
      </c>
      <c r="C761" s="132">
        <v>46500</v>
      </c>
      <c r="D761" s="132">
        <v>46500</v>
      </c>
    </row>
    <row r="762" spans="1:4" x14ac:dyDescent="0.25">
      <c r="A762" s="130" t="s">
        <v>18</v>
      </c>
      <c r="B762" s="131">
        <v>41500</v>
      </c>
      <c r="C762" s="131">
        <v>41500</v>
      </c>
      <c r="D762" s="131">
        <v>41500</v>
      </c>
    </row>
    <row r="763" spans="1:4" s="120" customFormat="1" x14ac:dyDescent="0.25">
      <c r="A763" s="151" t="s">
        <v>51</v>
      </c>
      <c r="B763" s="131">
        <v>10000</v>
      </c>
      <c r="C763" s="131">
        <v>10000</v>
      </c>
      <c r="D763" s="131">
        <v>10000</v>
      </c>
    </row>
    <row r="764" spans="1:4" x14ac:dyDescent="0.25">
      <c r="A764" s="151" t="s">
        <v>52</v>
      </c>
      <c r="B764" s="131">
        <v>31500</v>
      </c>
      <c r="C764" s="131">
        <v>31500</v>
      </c>
      <c r="D764" s="131">
        <v>31500</v>
      </c>
    </row>
    <row r="765" spans="1:4" x14ac:dyDescent="0.25">
      <c r="A765" s="130" t="s">
        <v>19</v>
      </c>
      <c r="B765" s="131">
        <v>5000</v>
      </c>
      <c r="C765" s="131">
        <v>5000</v>
      </c>
      <c r="D765" s="131">
        <v>5000</v>
      </c>
    </row>
    <row r="766" spans="1:4" x14ac:dyDescent="0.25">
      <c r="A766" s="151" t="s">
        <v>59</v>
      </c>
      <c r="B766" s="131">
        <v>5000</v>
      </c>
      <c r="C766" s="131">
        <v>5000</v>
      </c>
      <c r="D766" s="131">
        <v>5000</v>
      </c>
    </row>
    <row r="767" spans="1:4" s="120" customFormat="1" x14ac:dyDescent="0.25">
      <c r="A767" s="148" t="s">
        <v>47</v>
      </c>
      <c r="B767" s="132">
        <v>1643000</v>
      </c>
      <c r="C767" s="132">
        <v>1663150</v>
      </c>
      <c r="D767" s="132">
        <v>1670150</v>
      </c>
    </row>
    <row r="768" spans="1:4" x14ac:dyDescent="0.25">
      <c r="A768" s="130" t="s">
        <v>18</v>
      </c>
      <c r="B768" s="131">
        <v>1635700</v>
      </c>
      <c r="C768" s="131">
        <v>1655850</v>
      </c>
      <c r="D768" s="131">
        <v>1662850</v>
      </c>
    </row>
    <row r="769" spans="1:4" s="120" customFormat="1" x14ac:dyDescent="0.25">
      <c r="A769" s="151" t="s">
        <v>51</v>
      </c>
      <c r="B769" s="131">
        <v>419205</v>
      </c>
      <c r="C769" s="131">
        <v>419205</v>
      </c>
      <c r="D769" s="131">
        <v>419205</v>
      </c>
    </row>
    <row r="770" spans="1:4" s="120" customFormat="1" x14ac:dyDescent="0.25">
      <c r="A770" s="151" t="s">
        <v>52</v>
      </c>
      <c r="B770" s="131">
        <v>1214195</v>
      </c>
      <c r="C770" s="131">
        <v>1234345</v>
      </c>
      <c r="D770" s="131">
        <v>1241345</v>
      </c>
    </row>
    <row r="771" spans="1:4" x14ac:dyDescent="0.25">
      <c r="A771" s="151" t="s">
        <v>53</v>
      </c>
      <c r="B771" s="131">
        <v>2000</v>
      </c>
      <c r="C771" s="131">
        <v>2000</v>
      </c>
      <c r="D771" s="131">
        <v>2000</v>
      </c>
    </row>
    <row r="772" spans="1:4" x14ac:dyDescent="0.25">
      <c r="A772" s="151" t="s">
        <v>57</v>
      </c>
      <c r="B772" s="131">
        <v>300</v>
      </c>
      <c r="C772" s="131">
        <v>300</v>
      </c>
      <c r="D772" s="131">
        <v>300</v>
      </c>
    </row>
    <row r="773" spans="1:4" x14ac:dyDescent="0.25">
      <c r="A773" s="130" t="s">
        <v>19</v>
      </c>
      <c r="B773" s="131">
        <v>7300</v>
      </c>
      <c r="C773" s="131">
        <v>7300</v>
      </c>
      <c r="D773" s="131">
        <v>7300</v>
      </c>
    </row>
    <row r="774" spans="1:4" x14ac:dyDescent="0.25">
      <c r="A774" s="151" t="s">
        <v>59</v>
      </c>
      <c r="B774" s="131">
        <v>7300</v>
      </c>
      <c r="C774" s="131">
        <v>7300</v>
      </c>
      <c r="D774" s="131">
        <v>7300</v>
      </c>
    </row>
    <row r="775" spans="1:4" s="120" customFormat="1" x14ac:dyDescent="0.25">
      <c r="A775" s="148" t="s">
        <v>44</v>
      </c>
      <c r="B775" s="132">
        <v>143282</v>
      </c>
      <c r="C775" s="132">
        <v>140059</v>
      </c>
      <c r="D775" s="132">
        <v>140059</v>
      </c>
    </row>
    <row r="776" spans="1:4" x14ac:dyDescent="0.25">
      <c r="A776" s="130" t="s">
        <v>18</v>
      </c>
      <c r="B776" s="131">
        <v>133540</v>
      </c>
      <c r="C776" s="131">
        <v>130317</v>
      </c>
      <c r="D776" s="131">
        <v>130317</v>
      </c>
    </row>
    <row r="777" spans="1:4" x14ac:dyDescent="0.25">
      <c r="A777" s="151" t="s">
        <v>51</v>
      </c>
      <c r="B777" s="131">
        <v>43000</v>
      </c>
      <c r="C777" s="131">
        <v>43000</v>
      </c>
      <c r="D777" s="131">
        <v>43000</v>
      </c>
    </row>
    <row r="778" spans="1:4" x14ac:dyDescent="0.25">
      <c r="A778" s="151" t="s">
        <v>52</v>
      </c>
      <c r="B778" s="131">
        <v>90540</v>
      </c>
      <c r="C778" s="131">
        <v>87317</v>
      </c>
      <c r="D778" s="131">
        <v>87317</v>
      </c>
    </row>
    <row r="779" spans="1:4" s="120" customFormat="1" x14ac:dyDescent="0.25">
      <c r="A779" s="130" t="s">
        <v>19</v>
      </c>
      <c r="B779" s="131">
        <v>9742</v>
      </c>
      <c r="C779" s="131">
        <v>9742</v>
      </c>
      <c r="D779" s="131">
        <v>9742</v>
      </c>
    </row>
    <row r="780" spans="1:4" x14ac:dyDescent="0.25">
      <c r="A780" s="151" t="s">
        <v>59</v>
      </c>
      <c r="B780" s="131">
        <v>9742</v>
      </c>
      <c r="C780" s="131">
        <v>9742</v>
      </c>
      <c r="D780" s="131">
        <v>9742</v>
      </c>
    </row>
    <row r="781" spans="1:4" s="120" customFormat="1" x14ac:dyDescent="0.25">
      <c r="A781" s="148" t="s">
        <v>42</v>
      </c>
      <c r="B781" s="132">
        <v>317129</v>
      </c>
      <c r="C781" s="132">
        <v>308585</v>
      </c>
      <c r="D781" s="132">
        <v>309585</v>
      </c>
    </row>
    <row r="782" spans="1:4" s="120" customFormat="1" x14ac:dyDescent="0.25">
      <c r="A782" s="130" t="s">
        <v>18</v>
      </c>
      <c r="B782" s="131">
        <v>216933</v>
      </c>
      <c r="C782" s="131">
        <v>216935</v>
      </c>
      <c r="D782" s="131">
        <v>216935</v>
      </c>
    </row>
    <row r="783" spans="1:4" x14ac:dyDescent="0.25">
      <c r="A783" s="151" t="s">
        <v>51</v>
      </c>
      <c r="B783" s="131">
        <v>132760</v>
      </c>
      <c r="C783" s="131">
        <v>132760</v>
      </c>
      <c r="D783" s="131">
        <v>132760</v>
      </c>
    </row>
    <row r="784" spans="1:4" x14ac:dyDescent="0.25">
      <c r="A784" s="151" t="s">
        <v>52</v>
      </c>
      <c r="B784" s="131">
        <v>80173</v>
      </c>
      <c r="C784" s="131">
        <v>80175</v>
      </c>
      <c r="D784" s="131">
        <v>80175</v>
      </c>
    </row>
    <row r="785" spans="1:4" x14ac:dyDescent="0.25">
      <c r="A785" s="151" t="s">
        <v>53</v>
      </c>
      <c r="B785" s="131">
        <v>1000</v>
      </c>
      <c r="C785" s="131">
        <v>1000</v>
      </c>
      <c r="D785" s="131">
        <v>1000</v>
      </c>
    </row>
    <row r="786" spans="1:4" s="120" customFormat="1" x14ac:dyDescent="0.25">
      <c r="A786" s="151" t="s">
        <v>56</v>
      </c>
      <c r="B786" s="131">
        <v>3000</v>
      </c>
      <c r="C786" s="131">
        <v>3000</v>
      </c>
      <c r="D786" s="131">
        <v>3000</v>
      </c>
    </row>
    <row r="787" spans="1:4" x14ac:dyDescent="0.25">
      <c r="A787" s="130" t="s">
        <v>19</v>
      </c>
      <c r="B787" s="131">
        <v>100196</v>
      </c>
      <c r="C787" s="131">
        <v>91650</v>
      </c>
      <c r="D787" s="131">
        <v>92650</v>
      </c>
    </row>
    <row r="788" spans="1:4" x14ac:dyDescent="0.25">
      <c r="A788" s="151" t="s">
        <v>59</v>
      </c>
      <c r="B788" s="131">
        <v>94196</v>
      </c>
      <c r="C788" s="131">
        <v>91650</v>
      </c>
      <c r="D788" s="131">
        <v>92650</v>
      </c>
    </row>
    <row r="789" spans="1:4" x14ac:dyDescent="0.25">
      <c r="A789" s="151" t="s">
        <v>61</v>
      </c>
      <c r="B789" s="131">
        <v>6000</v>
      </c>
      <c r="C789" s="131">
        <v>0</v>
      </c>
      <c r="D789" s="131">
        <v>0</v>
      </c>
    </row>
    <row r="790" spans="1:4" s="120" customFormat="1" x14ac:dyDescent="0.25">
      <c r="A790" s="148" t="s">
        <v>74</v>
      </c>
      <c r="B790" s="132">
        <v>19413</v>
      </c>
      <c r="C790" s="132">
        <v>19613</v>
      </c>
      <c r="D790" s="132">
        <v>19613</v>
      </c>
    </row>
    <row r="791" spans="1:4" x14ac:dyDescent="0.25">
      <c r="A791" s="130" t="s">
        <v>18</v>
      </c>
      <c r="B791" s="131">
        <v>12413</v>
      </c>
      <c r="C791" s="131">
        <v>12613</v>
      </c>
      <c r="D791" s="131">
        <v>12613</v>
      </c>
    </row>
    <row r="792" spans="1:4" x14ac:dyDescent="0.25">
      <c r="A792" s="151" t="s">
        <v>52</v>
      </c>
      <c r="B792" s="131">
        <v>12413</v>
      </c>
      <c r="C792" s="131">
        <v>12613</v>
      </c>
      <c r="D792" s="131">
        <v>12613</v>
      </c>
    </row>
    <row r="793" spans="1:4" x14ac:dyDescent="0.25">
      <c r="A793" s="130" t="s">
        <v>19</v>
      </c>
      <c r="B793" s="131">
        <v>7000</v>
      </c>
      <c r="C793" s="131">
        <v>7000</v>
      </c>
      <c r="D793" s="131">
        <v>7000</v>
      </c>
    </row>
    <row r="794" spans="1:4" s="120" customFormat="1" x14ac:dyDescent="0.25">
      <c r="A794" s="151" t="s">
        <v>59</v>
      </c>
      <c r="B794" s="131">
        <v>7000</v>
      </c>
      <c r="C794" s="131">
        <v>7000</v>
      </c>
      <c r="D794" s="131">
        <v>7000</v>
      </c>
    </row>
    <row r="795" spans="1:4" s="120" customFormat="1" x14ac:dyDescent="0.25">
      <c r="A795" s="148" t="s">
        <v>49</v>
      </c>
      <c r="B795" s="132">
        <v>8373</v>
      </c>
      <c r="C795" s="132">
        <v>6000</v>
      </c>
      <c r="D795" s="132">
        <v>6000</v>
      </c>
    </row>
    <row r="796" spans="1:4" x14ac:dyDescent="0.25">
      <c r="A796" s="130" t="s">
        <v>18</v>
      </c>
      <c r="B796" s="131">
        <v>5500</v>
      </c>
      <c r="C796" s="131">
        <v>4000</v>
      </c>
      <c r="D796" s="131">
        <v>4000</v>
      </c>
    </row>
    <row r="797" spans="1:4" s="120" customFormat="1" x14ac:dyDescent="0.25">
      <c r="A797" s="151" t="s">
        <v>52</v>
      </c>
      <c r="B797" s="131">
        <v>5500</v>
      </c>
      <c r="C797" s="131">
        <v>4000</v>
      </c>
      <c r="D797" s="131">
        <v>4000</v>
      </c>
    </row>
    <row r="798" spans="1:4" x14ac:dyDescent="0.25">
      <c r="A798" s="130" t="s">
        <v>19</v>
      </c>
      <c r="B798" s="131">
        <v>2873</v>
      </c>
      <c r="C798" s="131">
        <v>2000</v>
      </c>
      <c r="D798" s="131">
        <v>2000</v>
      </c>
    </row>
    <row r="799" spans="1:4" x14ac:dyDescent="0.25">
      <c r="A799" s="151" t="s">
        <v>59</v>
      </c>
      <c r="B799" s="131">
        <v>2873</v>
      </c>
      <c r="C799" s="131">
        <v>2000</v>
      </c>
      <c r="D799" s="131">
        <v>2000</v>
      </c>
    </row>
    <row r="800" spans="1:4" x14ac:dyDescent="0.25">
      <c r="A800" s="149" t="s">
        <v>244</v>
      </c>
      <c r="B800" s="150">
        <v>15000</v>
      </c>
      <c r="C800" s="150">
        <v>15000</v>
      </c>
      <c r="D800" s="150">
        <v>15000</v>
      </c>
    </row>
    <row r="801" spans="1:4" s="120" customFormat="1" x14ac:dyDescent="0.25">
      <c r="A801" s="148" t="s">
        <v>38</v>
      </c>
      <c r="B801" s="132">
        <v>15000</v>
      </c>
      <c r="C801" s="132">
        <v>15000</v>
      </c>
      <c r="D801" s="132">
        <v>15000</v>
      </c>
    </row>
    <row r="802" spans="1:4" s="120" customFormat="1" x14ac:dyDescent="0.25">
      <c r="A802" s="130" t="s">
        <v>18</v>
      </c>
      <c r="B802" s="131">
        <v>15000</v>
      </c>
      <c r="C802" s="131">
        <v>15000</v>
      </c>
      <c r="D802" s="131">
        <v>15000</v>
      </c>
    </row>
    <row r="803" spans="1:4" x14ac:dyDescent="0.25">
      <c r="A803" s="151" t="s">
        <v>56</v>
      </c>
      <c r="B803" s="131">
        <v>15000</v>
      </c>
      <c r="C803" s="131">
        <v>15000</v>
      </c>
      <c r="D803" s="131">
        <v>15000</v>
      </c>
    </row>
    <row r="804" spans="1:4" x14ac:dyDescent="0.25">
      <c r="A804" s="149" t="s">
        <v>256</v>
      </c>
      <c r="B804" s="150">
        <v>5442</v>
      </c>
      <c r="C804" s="150">
        <v>5442</v>
      </c>
      <c r="D804" s="150">
        <v>5442</v>
      </c>
    </row>
    <row r="805" spans="1:4" s="120" customFormat="1" x14ac:dyDescent="0.25">
      <c r="A805" s="148" t="s">
        <v>38</v>
      </c>
      <c r="B805" s="132">
        <v>5442</v>
      </c>
      <c r="C805" s="132">
        <v>5442</v>
      </c>
      <c r="D805" s="132">
        <v>5442</v>
      </c>
    </row>
    <row r="806" spans="1:4" x14ac:dyDescent="0.25">
      <c r="A806" s="130" t="s">
        <v>18</v>
      </c>
      <c r="B806" s="131">
        <v>5442</v>
      </c>
      <c r="C806" s="131">
        <v>5442</v>
      </c>
      <c r="D806" s="131">
        <v>5442</v>
      </c>
    </row>
    <row r="807" spans="1:4" x14ac:dyDescent="0.25">
      <c r="A807" s="151" t="s">
        <v>52</v>
      </c>
      <c r="B807" s="131">
        <v>5442</v>
      </c>
      <c r="C807" s="131">
        <v>5442</v>
      </c>
      <c r="D807" s="131">
        <v>5442</v>
      </c>
    </row>
    <row r="808" spans="1:4" x14ac:dyDescent="0.25">
      <c r="A808" s="149" t="s">
        <v>246</v>
      </c>
      <c r="B808" s="150">
        <v>23800</v>
      </c>
      <c r="C808" s="150">
        <v>23800</v>
      </c>
      <c r="D808" s="150">
        <v>23800</v>
      </c>
    </row>
    <row r="809" spans="1:4" s="120" customFormat="1" x14ac:dyDescent="0.25">
      <c r="A809" s="148" t="s">
        <v>38</v>
      </c>
      <c r="B809" s="132">
        <v>23800</v>
      </c>
      <c r="C809" s="132">
        <v>23800</v>
      </c>
      <c r="D809" s="132">
        <v>23800</v>
      </c>
    </row>
    <row r="810" spans="1:4" x14ac:dyDescent="0.25">
      <c r="A810" s="130" t="s">
        <v>18</v>
      </c>
      <c r="B810" s="131">
        <v>13462</v>
      </c>
      <c r="C810" s="131">
        <v>13633</v>
      </c>
      <c r="D810" s="131">
        <v>13633</v>
      </c>
    </row>
    <row r="811" spans="1:4" x14ac:dyDescent="0.25">
      <c r="A811" s="151" t="s">
        <v>52</v>
      </c>
      <c r="B811" s="131">
        <v>13462</v>
      </c>
      <c r="C811" s="131">
        <v>13633</v>
      </c>
      <c r="D811" s="131">
        <v>13633</v>
      </c>
    </row>
    <row r="812" spans="1:4" s="120" customFormat="1" x14ac:dyDescent="0.25">
      <c r="A812" s="130" t="s">
        <v>19</v>
      </c>
      <c r="B812" s="131">
        <v>10338</v>
      </c>
      <c r="C812" s="131">
        <v>10167</v>
      </c>
      <c r="D812" s="131">
        <v>10167</v>
      </c>
    </row>
    <row r="813" spans="1:4" x14ac:dyDescent="0.25">
      <c r="A813" s="151" t="s">
        <v>59</v>
      </c>
      <c r="B813" s="131">
        <v>10338</v>
      </c>
      <c r="C813" s="131">
        <v>10167</v>
      </c>
      <c r="D813" s="131">
        <v>10167</v>
      </c>
    </row>
    <row r="814" spans="1:4" x14ac:dyDescent="0.25">
      <c r="A814" s="149" t="s">
        <v>228</v>
      </c>
      <c r="B814" s="150">
        <v>1647</v>
      </c>
      <c r="C814" s="150">
        <v>1447</v>
      </c>
      <c r="D814" s="150">
        <v>1447</v>
      </c>
    </row>
    <row r="815" spans="1:4" s="120" customFormat="1" x14ac:dyDescent="0.25">
      <c r="A815" s="148" t="s">
        <v>42</v>
      </c>
      <c r="B815" s="132">
        <v>1647</v>
      </c>
      <c r="C815" s="132">
        <v>1447</v>
      </c>
      <c r="D815" s="132">
        <v>1447</v>
      </c>
    </row>
    <row r="816" spans="1:4" x14ac:dyDescent="0.25">
      <c r="A816" s="130" t="s">
        <v>18</v>
      </c>
      <c r="B816" s="131">
        <v>1647</v>
      </c>
      <c r="C816" s="131">
        <v>1447</v>
      </c>
      <c r="D816" s="131">
        <v>1447</v>
      </c>
    </row>
    <row r="817" spans="1:4" s="120" customFormat="1" x14ac:dyDescent="0.25">
      <c r="A817" s="151" t="s">
        <v>57</v>
      </c>
      <c r="B817" s="131">
        <v>1647</v>
      </c>
      <c r="C817" s="131">
        <v>1447</v>
      </c>
      <c r="D817" s="131">
        <v>1447</v>
      </c>
    </row>
    <row r="818" spans="1:4" x14ac:dyDescent="0.25">
      <c r="A818" s="149" t="s">
        <v>257</v>
      </c>
      <c r="B818" s="150">
        <v>20000</v>
      </c>
      <c r="C818" s="150">
        <v>20000</v>
      </c>
      <c r="D818" s="150">
        <v>20000</v>
      </c>
    </row>
    <row r="819" spans="1:4" s="120" customFormat="1" x14ac:dyDescent="0.25">
      <c r="A819" s="148" t="s">
        <v>38</v>
      </c>
      <c r="B819" s="132">
        <v>20000</v>
      </c>
      <c r="C819" s="132">
        <v>20000</v>
      </c>
      <c r="D819" s="132">
        <v>20000</v>
      </c>
    </row>
    <row r="820" spans="1:4" s="120" customFormat="1" x14ac:dyDescent="0.25">
      <c r="A820" s="130" t="s">
        <v>18</v>
      </c>
      <c r="B820" s="131">
        <v>20000</v>
      </c>
      <c r="C820" s="131">
        <v>20000</v>
      </c>
      <c r="D820" s="131">
        <v>20000</v>
      </c>
    </row>
    <row r="821" spans="1:4" x14ac:dyDescent="0.25">
      <c r="A821" s="151" t="s">
        <v>52</v>
      </c>
      <c r="B821" s="131">
        <v>20000</v>
      </c>
      <c r="C821" s="131">
        <v>20000</v>
      </c>
      <c r="D821" s="131">
        <v>20000</v>
      </c>
    </row>
    <row r="822" spans="1:4" x14ac:dyDescent="0.25">
      <c r="A822" s="151"/>
      <c r="B822" s="131"/>
      <c r="C822" s="131"/>
      <c r="D822" s="131"/>
    </row>
    <row r="823" spans="1:4" x14ac:dyDescent="0.25">
      <c r="A823" s="130" t="s">
        <v>230</v>
      </c>
      <c r="B823" s="131">
        <v>8376223</v>
      </c>
      <c r="C823" s="131">
        <v>573761</v>
      </c>
      <c r="D823" s="131">
        <v>565351</v>
      </c>
    </row>
    <row r="824" spans="1:4" x14ac:dyDescent="0.25">
      <c r="A824" s="149" t="s">
        <v>258</v>
      </c>
      <c r="B824" s="150">
        <v>212560</v>
      </c>
      <c r="C824" s="150">
        <v>407760</v>
      </c>
      <c r="D824" s="150">
        <v>400070</v>
      </c>
    </row>
    <row r="825" spans="1:4" s="120" customFormat="1" x14ac:dyDescent="0.25">
      <c r="A825" s="148" t="s">
        <v>38</v>
      </c>
      <c r="B825" s="132">
        <v>212560</v>
      </c>
      <c r="C825" s="132">
        <v>407760</v>
      </c>
      <c r="D825" s="132">
        <v>400070</v>
      </c>
    </row>
    <row r="826" spans="1:4" x14ac:dyDescent="0.25">
      <c r="A826" s="130" t="s">
        <v>18</v>
      </c>
      <c r="B826" s="131">
        <v>82560</v>
      </c>
      <c r="C826" s="131">
        <v>147760</v>
      </c>
      <c r="D826" s="131">
        <v>140070</v>
      </c>
    </row>
    <row r="827" spans="1:4" x14ac:dyDescent="0.25">
      <c r="A827" s="151" t="s">
        <v>53</v>
      </c>
      <c r="B827" s="131">
        <v>82560</v>
      </c>
      <c r="C827" s="131">
        <v>147760</v>
      </c>
      <c r="D827" s="131">
        <v>140070</v>
      </c>
    </row>
    <row r="828" spans="1:4" x14ac:dyDescent="0.25">
      <c r="A828" s="130" t="s">
        <v>22</v>
      </c>
      <c r="B828" s="131">
        <v>130000</v>
      </c>
      <c r="C828" s="131">
        <v>260000</v>
      </c>
      <c r="D828" s="131">
        <v>260000</v>
      </c>
    </row>
    <row r="829" spans="1:4" s="120" customFormat="1" x14ac:dyDescent="0.25">
      <c r="A829" s="151" t="s">
        <v>69</v>
      </c>
      <c r="B829" s="131">
        <v>130000</v>
      </c>
      <c r="C829" s="131">
        <v>260000</v>
      </c>
      <c r="D829" s="131">
        <v>260000</v>
      </c>
    </row>
    <row r="830" spans="1:4" x14ac:dyDescent="0.25">
      <c r="A830" s="149" t="s">
        <v>231</v>
      </c>
      <c r="B830" s="150">
        <v>303250</v>
      </c>
      <c r="C830" s="150">
        <v>152490</v>
      </c>
      <c r="D830" s="150">
        <v>151770</v>
      </c>
    </row>
    <row r="831" spans="1:4" s="120" customFormat="1" ht="14.25" customHeight="1" x14ac:dyDescent="0.25">
      <c r="A831" s="148" t="s">
        <v>38</v>
      </c>
      <c r="B831" s="132">
        <v>303250</v>
      </c>
      <c r="C831" s="132">
        <v>152490</v>
      </c>
      <c r="D831" s="132">
        <v>151770</v>
      </c>
    </row>
    <row r="832" spans="1:4" ht="14.25" customHeight="1" x14ac:dyDescent="0.25">
      <c r="A832" s="130" t="s">
        <v>18</v>
      </c>
      <c r="B832" s="131">
        <v>77900</v>
      </c>
      <c r="C832" s="131">
        <v>27140</v>
      </c>
      <c r="D832" s="131">
        <v>26420</v>
      </c>
    </row>
    <row r="833" spans="1:4" ht="14.25" customHeight="1" x14ac:dyDescent="0.25">
      <c r="A833" s="151" t="s">
        <v>52</v>
      </c>
      <c r="B833" s="131">
        <v>75000</v>
      </c>
      <c r="C833" s="131">
        <v>25000</v>
      </c>
      <c r="D833" s="131">
        <v>25000</v>
      </c>
    </row>
    <row r="834" spans="1:4" ht="14.25" customHeight="1" x14ac:dyDescent="0.25">
      <c r="A834" s="151" t="s">
        <v>53</v>
      </c>
      <c r="B834" s="131">
        <v>2900</v>
      </c>
      <c r="C834" s="131">
        <v>2140</v>
      </c>
      <c r="D834" s="131">
        <v>1420</v>
      </c>
    </row>
    <row r="835" spans="1:4" ht="14.25" customHeight="1" x14ac:dyDescent="0.25">
      <c r="A835" s="130" t="s">
        <v>19</v>
      </c>
      <c r="B835" s="131">
        <v>185000</v>
      </c>
      <c r="C835" s="131">
        <v>85000</v>
      </c>
      <c r="D835" s="131">
        <v>85000</v>
      </c>
    </row>
    <row r="836" spans="1:4" ht="14.25" customHeight="1" x14ac:dyDescent="0.25">
      <c r="A836" s="151" t="s">
        <v>58</v>
      </c>
      <c r="B836" s="131">
        <v>35000</v>
      </c>
      <c r="C836" s="131">
        <v>35000</v>
      </c>
      <c r="D836" s="131">
        <v>35000</v>
      </c>
    </row>
    <row r="837" spans="1:4" ht="14.25" customHeight="1" x14ac:dyDescent="0.25">
      <c r="A837" s="151" t="s">
        <v>61</v>
      </c>
      <c r="B837" s="131">
        <v>150000</v>
      </c>
      <c r="C837" s="131">
        <v>50000</v>
      </c>
      <c r="D837" s="131">
        <v>50000</v>
      </c>
    </row>
    <row r="838" spans="1:4" ht="14.25" customHeight="1" x14ac:dyDescent="0.25">
      <c r="A838" s="130" t="s">
        <v>22</v>
      </c>
      <c r="B838" s="131">
        <v>40350</v>
      </c>
      <c r="C838" s="131">
        <v>40350</v>
      </c>
      <c r="D838" s="131">
        <v>40350</v>
      </c>
    </row>
    <row r="839" spans="1:4" s="120" customFormat="1" ht="14.25" customHeight="1" x14ac:dyDescent="0.25">
      <c r="A839" s="151" t="s">
        <v>69</v>
      </c>
      <c r="B839" s="131">
        <v>40350</v>
      </c>
      <c r="C839" s="131">
        <v>40350</v>
      </c>
      <c r="D839" s="131">
        <v>40350</v>
      </c>
    </row>
    <row r="840" spans="1:4" x14ac:dyDescent="0.25">
      <c r="A840" s="149" t="s">
        <v>259</v>
      </c>
      <c r="B840" s="150">
        <v>2000</v>
      </c>
      <c r="C840" s="150">
        <v>0</v>
      </c>
      <c r="D840" s="150">
        <v>0</v>
      </c>
    </row>
    <row r="841" spans="1:4" s="120" customFormat="1" ht="14.25" customHeight="1" x14ac:dyDescent="0.25">
      <c r="A841" s="148" t="s">
        <v>38</v>
      </c>
      <c r="B841" s="132">
        <v>1000</v>
      </c>
      <c r="C841" s="132">
        <v>0</v>
      </c>
      <c r="D841" s="132">
        <v>0</v>
      </c>
    </row>
    <row r="842" spans="1:4" ht="14.25" customHeight="1" x14ac:dyDescent="0.25">
      <c r="A842" s="130" t="s">
        <v>19</v>
      </c>
      <c r="B842" s="131">
        <v>1000</v>
      </c>
      <c r="C842" s="131">
        <v>0</v>
      </c>
      <c r="D842" s="131">
        <v>0</v>
      </c>
    </row>
    <row r="843" spans="1:4" ht="14.25" customHeight="1" x14ac:dyDescent="0.25">
      <c r="A843" s="151" t="s">
        <v>61</v>
      </c>
      <c r="B843" s="131">
        <v>1000</v>
      </c>
      <c r="C843" s="131">
        <v>0</v>
      </c>
      <c r="D843" s="131">
        <v>0</v>
      </c>
    </row>
    <row r="844" spans="1:4" s="120" customFormat="1" ht="14.25" customHeight="1" x14ac:dyDescent="0.25">
      <c r="A844" s="148" t="s">
        <v>39</v>
      </c>
      <c r="B844" s="132">
        <v>1000</v>
      </c>
      <c r="C844" s="132">
        <v>0</v>
      </c>
      <c r="D844" s="132">
        <v>0</v>
      </c>
    </row>
    <row r="845" spans="1:4" s="120" customFormat="1" ht="14.25" customHeight="1" x14ac:dyDescent="0.25">
      <c r="A845" s="130" t="s">
        <v>19</v>
      </c>
      <c r="B845" s="131">
        <v>1000</v>
      </c>
      <c r="C845" s="131">
        <v>0</v>
      </c>
      <c r="D845" s="131">
        <v>0</v>
      </c>
    </row>
    <row r="846" spans="1:4" ht="14.25" customHeight="1" x14ac:dyDescent="0.25">
      <c r="A846" s="151" t="s">
        <v>61</v>
      </c>
      <c r="B846" s="131">
        <v>1000</v>
      </c>
      <c r="C846" s="131">
        <v>0</v>
      </c>
      <c r="D846" s="131">
        <v>0</v>
      </c>
    </row>
    <row r="847" spans="1:4" ht="14.25" customHeight="1" x14ac:dyDescent="0.25">
      <c r="A847" s="149" t="s">
        <v>260</v>
      </c>
      <c r="B847" s="150">
        <v>7756011</v>
      </c>
      <c r="C847" s="150">
        <v>13511</v>
      </c>
      <c r="D847" s="150">
        <v>13511</v>
      </c>
    </row>
    <row r="848" spans="1:4" s="120" customFormat="1" ht="14.25" customHeight="1" x14ac:dyDescent="0.25">
      <c r="A848" s="148" t="s">
        <v>38</v>
      </c>
      <c r="B848" s="132">
        <v>14511</v>
      </c>
      <c r="C848" s="132">
        <v>13511</v>
      </c>
      <c r="D848" s="132">
        <v>13511</v>
      </c>
    </row>
    <row r="849" spans="1:4" ht="14.25" customHeight="1" x14ac:dyDescent="0.25">
      <c r="A849" s="130" t="s">
        <v>19</v>
      </c>
      <c r="B849" s="131">
        <v>14511</v>
      </c>
      <c r="C849" s="131">
        <v>13511</v>
      </c>
      <c r="D849" s="131">
        <v>13511</v>
      </c>
    </row>
    <row r="850" spans="1:4" ht="14.25" customHeight="1" x14ac:dyDescent="0.25">
      <c r="A850" s="151" t="s">
        <v>58</v>
      </c>
      <c r="B850" s="131">
        <v>14511</v>
      </c>
      <c r="C850" s="131">
        <v>13511</v>
      </c>
      <c r="D850" s="131">
        <v>13511</v>
      </c>
    </row>
    <row r="851" spans="1:4" s="120" customFormat="1" ht="14.25" customHeight="1" x14ac:dyDescent="0.25">
      <c r="A851" s="148" t="s">
        <v>39</v>
      </c>
      <c r="B851" s="132">
        <v>5000</v>
      </c>
      <c r="C851" s="132">
        <v>0</v>
      </c>
      <c r="D851" s="132">
        <v>0</v>
      </c>
    </row>
    <row r="852" spans="1:4" ht="14.25" customHeight="1" x14ac:dyDescent="0.25">
      <c r="A852" s="130" t="s">
        <v>19</v>
      </c>
      <c r="B852" s="131">
        <v>5000</v>
      </c>
      <c r="C852" s="131">
        <v>0</v>
      </c>
      <c r="D852" s="131">
        <v>0</v>
      </c>
    </row>
    <row r="853" spans="1:4" ht="14.25" customHeight="1" x14ac:dyDescent="0.25">
      <c r="A853" s="151" t="s">
        <v>58</v>
      </c>
      <c r="B853" s="131">
        <v>5000</v>
      </c>
      <c r="C853" s="131">
        <v>0</v>
      </c>
      <c r="D853" s="131">
        <v>0</v>
      </c>
    </row>
    <row r="854" spans="1:4" s="120" customFormat="1" x14ac:dyDescent="0.25">
      <c r="A854" s="148" t="s">
        <v>41</v>
      </c>
      <c r="B854" s="132">
        <v>3696500</v>
      </c>
      <c r="C854" s="132">
        <v>0</v>
      </c>
      <c r="D854" s="132">
        <v>0</v>
      </c>
    </row>
    <row r="855" spans="1:4" s="120" customFormat="1" x14ac:dyDescent="0.25">
      <c r="A855" s="130" t="s">
        <v>18</v>
      </c>
      <c r="B855" s="131">
        <v>66500</v>
      </c>
      <c r="C855" s="131">
        <v>0</v>
      </c>
      <c r="D855" s="131">
        <v>0</v>
      </c>
    </row>
    <row r="856" spans="1:4" x14ac:dyDescent="0.25">
      <c r="A856" s="151" t="s">
        <v>55</v>
      </c>
      <c r="B856" s="131">
        <v>66500</v>
      </c>
      <c r="C856" s="131">
        <v>0</v>
      </c>
      <c r="D856" s="131">
        <v>0</v>
      </c>
    </row>
    <row r="857" spans="1:4" x14ac:dyDescent="0.25">
      <c r="A857" s="130" t="s">
        <v>19</v>
      </c>
      <c r="B857" s="131">
        <v>3630000</v>
      </c>
      <c r="C857" s="131">
        <v>0</v>
      </c>
      <c r="D857" s="131">
        <v>0</v>
      </c>
    </row>
    <row r="858" spans="1:4" x14ac:dyDescent="0.25">
      <c r="A858" s="151" t="s">
        <v>58</v>
      </c>
      <c r="B858" s="131">
        <v>2700000</v>
      </c>
      <c r="C858" s="131">
        <v>0</v>
      </c>
      <c r="D858" s="131">
        <v>0</v>
      </c>
    </row>
    <row r="859" spans="1:4" x14ac:dyDescent="0.25">
      <c r="A859" s="151" t="s">
        <v>59</v>
      </c>
      <c r="B859" s="131">
        <v>930000</v>
      </c>
      <c r="C859" s="131">
        <v>0</v>
      </c>
      <c r="D859" s="131">
        <v>0</v>
      </c>
    </row>
    <row r="860" spans="1:4" s="120" customFormat="1" x14ac:dyDescent="0.25">
      <c r="A860" s="148" t="s">
        <v>42</v>
      </c>
      <c r="B860" s="132">
        <v>740000</v>
      </c>
      <c r="C860" s="132">
        <v>0</v>
      </c>
      <c r="D860" s="132">
        <v>0</v>
      </c>
    </row>
    <row r="861" spans="1:4" x14ac:dyDescent="0.25">
      <c r="A861" s="130" t="s">
        <v>18</v>
      </c>
      <c r="B861" s="131">
        <v>20000</v>
      </c>
      <c r="C861" s="131">
        <v>0</v>
      </c>
      <c r="D861" s="131">
        <v>0</v>
      </c>
    </row>
    <row r="862" spans="1:4" x14ac:dyDescent="0.25">
      <c r="A862" s="151" t="s">
        <v>55</v>
      </c>
      <c r="B862" s="131">
        <v>20000</v>
      </c>
      <c r="C862" s="131">
        <v>0</v>
      </c>
      <c r="D862" s="131">
        <v>0</v>
      </c>
    </row>
    <row r="863" spans="1:4" s="120" customFormat="1" x14ac:dyDescent="0.25">
      <c r="A863" s="130" t="s">
        <v>19</v>
      </c>
      <c r="B863" s="131">
        <v>720000</v>
      </c>
      <c r="C863" s="131">
        <v>0</v>
      </c>
      <c r="D863" s="131">
        <v>0</v>
      </c>
    </row>
    <row r="864" spans="1:4" x14ac:dyDescent="0.25">
      <c r="A864" s="151" t="s">
        <v>58</v>
      </c>
      <c r="B864" s="131">
        <v>580000</v>
      </c>
      <c r="C864" s="131">
        <v>0</v>
      </c>
      <c r="D864" s="131">
        <v>0</v>
      </c>
    </row>
    <row r="865" spans="1:4" x14ac:dyDescent="0.25">
      <c r="A865" s="151" t="s">
        <v>59</v>
      </c>
      <c r="B865" s="131">
        <v>140000</v>
      </c>
      <c r="C865" s="131">
        <v>0</v>
      </c>
      <c r="D865" s="131">
        <v>0</v>
      </c>
    </row>
    <row r="866" spans="1:4" s="120" customFormat="1" x14ac:dyDescent="0.25">
      <c r="A866" s="148" t="s">
        <v>60</v>
      </c>
      <c r="B866" s="132">
        <v>3300000</v>
      </c>
      <c r="C866" s="132">
        <v>0</v>
      </c>
      <c r="D866" s="132">
        <v>0</v>
      </c>
    </row>
    <row r="867" spans="1:4" s="120" customFormat="1" x14ac:dyDescent="0.25">
      <c r="A867" s="130" t="s">
        <v>19</v>
      </c>
      <c r="B867" s="131">
        <v>3300000</v>
      </c>
      <c r="C867" s="131">
        <v>0</v>
      </c>
      <c r="D867" s="131">
        <v>0</v>
      </c>
    </row>
    <row r="868" spans="1:4" x14ac:dyDescent="0.25">
      <c r="A868" s="151" t="s">
        <v>58</v>
      </c>
      <c r="B868" s="131">
        <v>3300000</v>
      </c>
      <c r="C868" s="131">
        <v>0</v>
      </c>
      <c r="D868" s="131">
        <v>0</v>
      </c>
    </row>
    <row r="869" spans="1:4" x14ac:dyDescent="0.25">
      <c r="A869" s="149" t="s">
        <v>261</v>
      </c>
      <c r="B869" s="150">
        <v>102402</v>
      </c>
      <c r="C869" s="150">
        <v>0</v>
      </c>
      <c r="D869" s="150">
        <v>0</v>
      </c>
    </row>
    <row r="870" spans="1:4" s="120" customFormat="1" x14ac:dyDescent="0.25">
      <c r="A870" s="148" t="s">
        <v>38</v>
      </c>
      <c r="B870" s="132">
        <v>45000</v>
      </c>
      <c r="C870" s="132">
        <v>0</v>
      </c>
      <c r="D870" s="132">
        <v>0</v>
      </c>
    </row>
    <row r="871" spans="1:4" x14ac:dyDescent="0.25">
      <c r="A871" s="130" t="s">
        <v>18</v>
      </c>
      <c r="B871" s="131">
        <v>45000</v>
      </c>
      <c r="C871" s="131">
        <v>0</v>
      </c>
      <c r="D871" s="131">
        <v>0</v>
      </c>
    </row>
    <row r="872" spans="1:4" x14ac:dyDescent="0.25">
      <c r="A872" s="151" t="s">
        <v>52</v>
      </c>
      <c r="B872" s="131">
        <v>45000</v>
      </c>
      <c r="C872" s="131">
        <v>0</v>
      </c>
      <c r="D872" s="131">
        <v>0</v>
      </c>
    </row>
    <row r="873" spans="1:4" s="120" customFormat="1" x14ac:dyDescent="0.25">
      <c r="A873" s="148" t="s">
        <v>41</v>
      </c>
      <c r="B873" s="132">
        <v>57402</v>
      </c>
      <c r="C873" s="132">
        <v>0</v>
      </c>
      <c r="D873" s="132">
        <v>0</v>
      </c>
    </row>
    <row r="874" spans="1:4" s="120" customFormat="1" x14ac:dyDescent="0.25">
      <c r="A874" s="130" t="s">
        <v>18</v>
      </c>
      <c r="B874" s="131">
        <v>57402</v>
      </c>
      <c r="C874" s="131">
        <v>0</v>
      </c>
      <c r="D874" s="131">
        <v>0</v>
      </c>
    </row>
    <row r="875" spans="1:4" x14ac:dyDescent="0.25">
      <c r="A875" s="151" t="s">
        <v>52</v>
      </c>
      <c r="B875" s="131">
        <v>57402</v>
      </c>
      <c r="C875" s="131">
        <v>0</v>
      </c>
      <c r="D875" s="131">
        <v>0</v>
      </c>
    </row>
    <row r="876" spans="1:4" ht="10.5" customHeight="1" x14ac:dyDescent="0.25">
      <c r="A876" s="151"/>
      <c r="B876" s="131"/>
      <c r="C876" s="131"/>
      <c r="D876" s="131"/>
    </row>
    <row r="877" spans="1:4" x14ac:dyDescent="0.25">
      <c r="A877" s="130" t="s">
        <v>262</v>
      </c>
      <c r="B877" s="131">
        <v>29484701</v>
      </c>
      <c r="C877" s="131">
        <v>29756179</v>
      </c>
      <c r="D877" s="131">
        <v>30002728</v>
      </c>
    </row>
    <row r="878" spans="1:4" x14ac:dyDescent="0.25">
      <c r="A878" s="149" t="s">
        <v>263</v>
      </c>
      <c r="B878" s="150">
        <v>28348941</v>
      </c>
      <c r="C878" s="150">
        <v>28615549</v>
      </c>
      <c r="D878" s="150">
        <v>28862198</v>
      </c>
    </row>
    <row r="879" spans="1:4" s="120" customFormat="1" ht="14.25" customHeight="1" x14ac:dyDescent="0.25">
      <c r="A879" s="148" t="s">
        <v>47</v>
      </c>
      <c r="B879" s="132">
        <v>275773</v>
      </c>
      <c r="C879" s="132">
        <v>289796</v>
      </c>
      <c r="D879" s="132">
        <v>297296</v>
      </c>
    </row>
    <row r="880" spans="1:4" s="120" customFormat="1" ht="14.25" customHeight="1" x14ac:dyDescent="0.25">
      <c r="A880" s="130" t="s">
        <v>18</v>
      </c>
      <c r="B880" s="131">
        <v>275773</v>
      </c>
      <c r="C880" s="131">
        <v>289796</v>
      </c>
      <c r="D880" s="131">
        <v>297296</v>
      </c>
    </row>
    <row r="881" spans="1:4" ht="14.25" customHeight="1" x14ac:dyDescent="0.25">
      <c r="A881" s="151" t="s">
        <v>51</v>
      </c>
      <c r="B881" s="131">
        <v>108473</v>
      </c>
      <c r="C881" s="131">
        <v>109653</v>
      </c>
      <c r="D881" s="131">
        <v>110703</v>
      </c>
    </row>
    <row r="882" spans="1:4" ht="14.25" customHeight="1" x14ac:dyDescent="0.25">
      <c r="A882" s="151" t="s">
        <v>52</v>
      </c>
      <c r="B882" s="131">
        <v>162930</v>
      </c>
      <c r="C882" s="131">
        <v>175723</v>
      </c>
      <c r="D882" s="131">
        <v>182173</v>
      </c>
    </row>
    <row r="883" spans="1:4" ht="14.25" customHeight="1" x14ac:dyDescent="0.25">
      <c r="A883" s="151" t="s">
        <v>53</v>
      </c>
      <c r="B883" s="131">
        <v>4070</v>
      </c>
      <c r="C883" s="131">
        <v>4120</v>
      </c>
      <c r="D883" s="131">
        <v>4120</v>
      </c>
    </row>
    <row r="884" spans="1:4" s="120" customFormat="1" ht="14.25" customHeight="1" x14ac:dyDescent="0.25">
      <c r="A884" s="151" t="s">
        <v>56</v>
      </c>
      <c r="B884" s="131">
        <v>300</v>
      </c>
      <c r="C884" s="131">
        <v>300</v>
      </c>
      <c r="D884" s="131">
        <v>300</v>
      </c>
    </row>
    <row r="885" spans="1:4" s="120" customFormat="1" ht="14.25" customHeight="1" x14ac:dyDescent="0.25">
      <c r="A885" s="148" t="s">
        <v>44</v>
      </c>
      <c r="B885" s="132">
        <v>585833</v>
      </c>
      <c r="C885" s="132">
        <v>577829</v>
      </c>
      <c r="D885" s="132">
        <v>577829</v>
      </c>
    </row>
    <row r="886" spans="1:4" ht="14.25" customHeight="1" x14ac:dyDescent="0.25">
      <c r="A886" s="130" t="s">
        <v>18</v>
      </c>
      <c r="B886" s="131">
        <v>530833</v>
      </c>
      <c r="C886" s="131">
        <v>517829</v>
      </c>
      <c r="D886" s="131">
        <v>517829</v>
      </c>
    </row>
    <row r="887" spans="1:4" s="120" customFormat="1" ht="14.25" customHeight="1" x14ac:dyDescent="0.25">
      <c r="A887" s="151" t="s">
        <v>51</v>
      </c>
      <c r="B887" s="131">
        <v>23300</v>
      </c>
      <c r="C887" s="131">
        <v>23300</v>
      </c>
      <c r="D887" s="131">
        <v>23300</v>
      </c>
    </row>
    <row r="888" spans="1:4" ht="14.25" customHeight="1" x14ac:dyDescent="0.25">
      <c r="A888" s="151" t="s">
        <v>52</v>
      </c>
      <c r="B888" s="131">
        <v>505543</v>
      </c>
      <c r="C888" s="131">
        <v>492539</v>
      </c>
      <c r="D888" s="131">
        <v>492539</v>
      </c>
    </row>
    <row r="889" spans="1:4" ht="14.25" customHeight="1" x14ac:dyDescent="0.25">
      <c r="A889" s="151" t="s">
        <v>53</v>
      </c>
      <c r="B889" s="131">
        <v>1990</v>
      </c>
      <c r="C889" s="131">
        <v>1990</v>
      </c>
      <c r="D889" s="131">
        <v>1990</v>
      </c>
    </row>
    <row r="890" spans="1:4" s="120" customFormat="1" x14ac:dyDescent="0.25">
      <c r="A890" s="130" t="s">
        <v>19</v>
      </c>
      <c r="B890" s="131">
        <v>55000</v>
      </c>
      <c r="C890" s="131">
        <v>60000</v>
      </c>
      <c r="D890" s="131">
        <v>60000</v>
      </c>
    </row>
    <row r="891" spans="1:4" x14ac:dyDescent="0.25">
      <c r="A891" s="151" t="s">
        <v>59</v>
      </c>
      <c r="B891" s="131">
        <v>55000</v>
      </c>
      <c r="C891" s="131">
        <v>60000</v>
      </c>
      <c r="D891" s="131">
        <v>60000</v>
      </c>
    </row>
    <row r="892" spans="1:4" s="120" customFormat="1" x14ac:dyDescent="0.25">
      <c r="A892" s="148" t="s">
        <v>39</v>
      </c>
      <c r="B892" s="132">
        <v>2551972</v>
      </c>
      <c r="C892" s="132">
        <v>2552272</v>
      </c>
      <c r="D892" s="132">
        <v>2551872</v>
      </c>
    </row>
    <row r="893" spans="1:4" x14ac:dyDescent="0.25">
      <c r="A893" s="130" t="s">
        <v>18</v>
      </c>
      <c r="B893" s="131">
        <v>2551872</v>
      </c>
      <c r="C893" s="131">
        <v>2552172</v>
      </c>
      <c r="D893" s="131">
        <v>2551772</v>
      </c>
    </row>
    <row r="894" spans="1:4" x14ac:dyDescent="0.25">
      <c r="A894" s="151" t="s">
        <v>52</v>
      </c>
      <c r="B894" s="131">
        <v>2521769</v>
      </c>
      <c r="C894" s="131">
        <v>2522269</v>
      </c>
      <c r="D894" s="131">
        <v>2521969</v>
      </c>
    </row>
    <row r="895" spans="1:4" s="120" customFormat="1" x14ac:dyDescent="0.25">
      <c r="A895" s="151" t="s">
        <v>53</v>
      </c>
      <c r="B895" s="131">
        <v>30003</v>
      </c>
      <c r="C895" s="131">
        <v>29803</v>
      </c>
      <c r="D895" s="131">
        <v>29703</v>
      </c>
    </row>
    <row r="896" spans="1:4" x14ac:dyDescent="0.25">
      <c r="A896" s="151" t="s">
        <v>56</v>
      </c>
      <c r="B896" s="131">
        <v>100</v>
      </c>
      <c r="C896" s="131">
        <v>100</v>
      </c>
      <c r="D896" s="131">
        <v>100</v>
      </c>
    </row>
    <row r="897" spans="1:4" x14ac:dyDescent="0.25">
      <c r="A897" s="130" t="s">
        <v>19</v>
      </c>
      <c r="B897" s="131">
        <v>100</v>
      </c>
      <c r="C897" s="131">
        <v>100</v>
      </c>
      <c r="D897" s="131">
        <v>100</v>
      </c>
    </row>
    <row r="898" spans="1:4" x14ac:dyDescent="0.25">
      <c r="A898" s="151" t="s">
        <v>59</v>
      </c>
      <c r="B898" s="131">
        <v>100</v>
      </c>
      <c r="C898" s="131">
        <v>100</v>
      </c>
      <c r="D898" s="131">
        <v>100</v>
      </c>
    </row>
    <row r="899" spans="1:4" s="120" customFormat="1" x14ac:dyDescent="0.25">
      <c r="A899" s="148" t="s">
        <v>42</v>
      </c>
      <c r="B899" s="132">
        <v>24930504</v>
      </c>
      <c r="C899" s="132">
        <v>25191153</v>
      </c>
      <c r="D899" s="132">
        <v>25430802</v>
      </c>
    </row>
    <row r="900" spans="1:4" x14ac:dyDescent="0.25">
      <c r="A900" s="130" t="s">
        <v>18</v>
      </c>
      <c r="B900" s="131">
        <v>24929504</v>
      </c>
      <c r="C900" s="131">
        <v>25190153</v>
      </c>
      <c r="D900" s="131">
        <v>25429802</v>
      </c>
    </row>
    <row r="901" spans="1:4" s="120" customFormat="1" x14ac:dyDescent="0.25">
      <c r="A901" s="151" t="s">
        <v>51</v>
      </c>
      <c r="B901" s="131">
        <v>24851606</v>
      </c>
      <c r="C901" s="131">
        <v>25110755</v>
      </c>
      <c r="D901" s="131">
        <v>25348904</v>
      </c>
    </row>
    <row r="902" spans="1:4" x14ac:dyDescent="0.25">
      <c r="A902" s="151" t="s">
        <v>52</v>
      </c>
      <c r="B902" s="131">
        <v>74698</v>
      </c>
      <c r="C902" s="131">
        <v>76798</v>
      </c>
      <c r="D902" s="131">
        <v>78298</v>
      </c>
    </row>
    <row r="903" spans="1:4" x14ac:dyDescent="0.25">
      <c r="A903" s="151" t="s">
        <v>53</v>
      </c>
      <c r="B903" s="131">
        <v>3200</v>
      </c>
      <c r="C903" s="131">
        <v>2600</v>
      </c>
      <c r="D903" s="131">
        <v>2600</v>
      </c>
    </row>
    <row r="904" spans="1:4" s="120" customFormat="1" x14ac:dyDescent="0.25">
      <c r="A904" s="130" t="s">
        <v>19</v>
      </c>
      <c r="B904" s="131">
        <v>1000</v>
      </c>
      <c r="C904" s="131">
        <v>1000</v>
      </c>
      <c r="D904" s="131">
        <v>1000</v>
      </c>
    </row>
    <row r="905" spans="1:4" x14ac:dyDescent="0.25">
      <c r="A905" s="151" t="s">
        <v>59</v>
      </c>
      <c r="B905" s="131">
        <v>1000</v>
      </c>
      <c r="C905" s="131">
        <v>1000</v>
      </c>
      <c r="D905" s="131">
        <v>1000</v>
      </c>
    </row>
    <row r="906" spans="1:4" s="120" customFormat="1" x14ac:dyDescent="0.25">
      <c r="A906" s="148" t="s">
        <v>74</v>
      </c>
      <c r="B906" s="132">
        <v>4259</v>
      </c>
      <c r="C906" s="132">
        <v>3899</v>
      </c>
      <c r="D906" s="132">
        <v>3799</v>
      </c>
    </row>
    <row r="907" spans="1:4" x14ac:dyDescent="0.25">
      <c r="A907" s="130" t="s">
        <v>18</v>
      </c>
      <c r="B907" s="131">
        <v>4259</v>
      </c>
      <c r="C907" s="131">
        <v>3899</v>
      </c>
      <c r="D907" s="131">
        <v>3799</v>
      </c>
    </row>
    <row r="908" spans="1:4" x14ac:dyDescent="0.25">
      <c r="A908" s="151" t="s">
        <v>52</v>
      </c>
      <c r="B908" s="131">
        <v>4259</v>
      </c>
      <c r="C908" s="131">
        <v>3899</v>
      </c>
      <c r="D908" s="131">
        <v>3799</v>
      </c>
    </row>
    <row r="909" spans="1:4" s="120" customFormat="1" x14ac:dyDescent="0.25">
      <c r="A909" s="148" t="s">
        <v>49</v>
      </c>
      <c r="B909" s="132">
        <v>600</v>
      </c>
      <c r="C909" s="132">
        <v>600</v>
      </c>
      <c r="D909" s="132">
        <v>600</v>
      </c>
    </row>
    <row r="910" spans="1:4" s="120" customFormat="1" x14ac:dyDescent="0.25">
      <c r="A910" s="130" t="s">
        <v>19</v>
      </c>
      <c r="B910" s="131">
        <v>600</v>
      </c>
      <c r="C910" s="131">
        <v>600</v>
      </c>
      <c r="D910" s="131">
        <v>600</v>
      </c>
    </row>
    <row r="911" spans="1:4" x14ac:dyDescent="0.25">
      <c r="A911" s="151" t="s">
        <v>59</v>
      </c>
      <c r="B911" s="131">
        <v>600</v>
      </c>
      <c r="C911" s="131">
        <v>600</v>
      </c>
      <c r="D911" s="131">
        <v>600</v>
      </c>
    </row>
    <row r="912" spans="1:4" x14ac:dyDescent="0.25">
      <c r="A912" s="149" t="s">
        <v>264</v>
      </c>
      <c r="B912" s="150">
        <v>271350</v>
      </c>
      <c r="C912" s="150">
        <v>271350</v>
      </c>
      <c r="D912" s="150">
        <v>271350</v>
      </c>
    </row>
    <row r="913" spans="1:4" s="120" customFormat="1" x14ac:dyDescent="0.25">
      <c r="A913" s="148" t="s">
        <v>39</v>
      </c>
      <c r="B913" s="132">
        <v>271350</v>
      </c>
      <c r="C913" s="132">
        <v>271350</v>
      </c>
      <c r="D913" s="132">
        <v>271350</v>
      </c>
    </row>
    <row r="914" spans="1:4" s="120" customFormat="1" x14ac:dyDescent="0.25">
      <c r="A914" s="130" t="s">
        <v>18</v>
      </c>
      <c r="B914" s="131">
        <v>271350</v>
      </c>
      <c r="C914" s="131">
        <v>271350</v>
      </c>
      <c r="D914" s="131">
        <v>271350</v>
      </c>
    </row>
    <row r="915" spans="1:4" x14ac:dyDescent="0.25">
      <c r="A915" s="151" t="s">
        <v>56</v>
      </c>
      <c r="B915" s="131">
        <v>271350</v>
      </c>
      <c r="C915" s="131">
        <v>271350</v>
      </c>
      <c r="D915" s="131">
        <v>271350</v>
      </c>
    </row>
    <row r="916" spans="1:4" x14ac:dyDescent="0.25">
      <c r="A916" s="149" t="s">
        <v>265</v>
      </c>
      <c r="B916" s="150">
        <v>54000</v>
      </c>
      <c r="C916" s="150">
        <v>54000</v>
      </c>
      <c r="D916" s="150">
        <v>54000</v>
      </c>
    </row>
    <row r="917" spans="1:4" s="120" customFormat="1" x14ac:dyDescent="0.25">
      <c r="A917" s="148" t="s">
        <v>39</v>
      </c>
      <c r="B917" s="132">
        <v>54000</v>
      </c>
      <c r="C917" s="132">
        <v>54000</v>
      </c>
      <c r="D917" s="132">
        <v>54000</v>
      </c>
    </row>
    <row r="918" spans="1:4" x14ac:dyDescent="0.25">
      <c r="A918" s="130" t="s">
        <v>18</v>
      </c>
      <c r="B918" s="131">
        <v>54000</v>
      </c>
      <c r="C918" s="131">
        <v>54000</v>
      </c>
      <c r="D918" s="131">
        <v>54000</v>
      </c>
    </row>
    <row r="919" spans="1:4" x14ac:dyDescent="0.25">
      <c r="A919" s="151" t="s">
        <v>56</v>
      </c>
      <c r="B919" s="131">
        <v>54000</v>
      </c>
      <c r="C919" s="131">
        <v>54000</v>
      </c>
      <c r="D919" s="131">
        <v>54000</v>
      </c>
    </row>
    <row r="920" spans="1:4" x14ac:dyDescent="0.25">
      <c r="A920" s="149" t="s">
        <v>266</v>
      </c>
      <c r="B920" s="150">
        <v>800710</v>
      </c>
      <c r="C920" s="150">
        <v>805580</v>
      </c>
      <c r="D920" s="150">
        <v>805480</v>
      </c>
    </row>
    <row r="921" spans="1:4" s="120" customFormat="1" x14ac:dyDescent="0.25">
      <c r="A921" s="148" t="s">
        <v>47</v>
      </c>
      <c r="B921" s="132">
        <v>187596</v>
      </c>
      <c r="C921" s="132">
        <v>187596</v>
      </c>
      <c r="D921" s="132">
        <v>187596</v>
      </c>
    </row>
    <row r="922" spans="1:4" x14ac:dyDescent="0.25">
      <c r="A922" s="130" t="s">
        <v>18</v>
      </c>
      <c r="B922" s="131">
        <v>111777</v>
      </c>
      <c r="C922" s="131">
        <v>111777</v>
      </c>
      <c r="D922" s="131">
        <v>111777</v>
      </c>
    </row>
    <row r="923" spans="1:4" x14ac:dyDescent="0.25">
      <c r="A923" s="151" t="s">
        <v>52</v>
      </c>
      <c r="B923" s="131">
        <v>111777</v>
      </c>
      <c r="C923" s="131">
        <v>111777</v>
      </c>
      <c r="D923" s="131">
        <v>111777</v>
      </c>
    </row>
    <row r="924" spans="1:4" x14ac:dyDescent="0.25">
      <c r="A924" s="130" t="s">
        <v>19</v>
      </c>
      <c r="B924" s="131">
        <v>75819</v>
      </c>
      <c r="C924" s="131">
        <v>75819</v>
      </c>
      <c r="D924" s="131">
        <v>75819</v>
      </c>
    </row>
    <row r="925" spans="1:4" x14ac:dyDescent="0.25">
      <c r="A925" s="151" t="s">
        <v>59</v>
      </c>
      <c r="B925" s="131">
        <v>58127</v>
      </c>
      <c r="C925" s="131">
        <v>58127</v>
      </c>
      <c r="D925" s="131">
        <v>58127</v>
      </c>
    </row>
    <row r="926" spans="1:4" x14ac:dyDescent="0.25">
      <c r="A926" s="151" t="s">
        <v>61</v>
      </c>
      <c r="B926" s="131">
        <v>17692</v>
      </c>
      <c r="C926" s="131">
        <v>17692</v>
      </c>
      <c r="D926" s="131">
        <v>17692</v>
      </c>
    </row>
    <row r="927" spans="1:4" s="120" customFormat="1" x14ac:dyDescent="0.25">
      <c r="A927" s="148" t="s">
        <v>39</v>
      </c>
      <c r="B927" s="132">
        <v>575114</v>
      </c>
      <c r="C927" s="132">
        <v>581284</v>
      </c>
      <c r="D927" s="132">
        <v>581684</v>
      </c>
    </row>
    <row r="928" spans="1:4" x14ac:dyDescent="0.25">
      <c r="A928" s="130" t="s">
        <v>19</v>
      </c>
      <c r="B928" s="131">
        <v>575114</v>
      </c>
      <c r="C928" s="131">
        <v>581284</v>
      </c>
      <c r="D928" s="131">
        <v>581684</v>
      </c>
    </row>
    <row r="929" spans="1:4" s="120" customFormat="1" x14ac:dyDescent="0.25">
      <c r="A929" s="151" t="s">
        <v>59</v>
      </c>
      <c r="B929" s="131">
        <v>188364</v>
      </c>
      <c r="C929" s="131">
        <v>189164</v>
      </c>
      <c r="D929" s="131">
        <v>189464</v>
      </c>
    </row>
    <row r="930" spans="1:4" x14ac:dyDescent="0.25">
      <c r="A930" s="151" t="s">
        <v>61</v>
      </c>
      <c r="B930" s="131">
        <v>386750</v>
      </c>
      <c r="C930" s="131">
        <v>392120</v>
      </c>
      <c r="D930" s="131">
        <v>392220</v>
      </c>
    </row>
    <row r="931" spans="1:4" s="120" customFormat="1" x14ac:dyDescent="0.25">
      <c r="A931" s="148" t="s">
        <v>42</v>
      </c>
      <c r="B931" s="132">
        <v>15000</v>
      </c>
      <c r="C931" s="132">
        <v>15000</v>
      </c>
      <c r="D931" s="132">
        <v>15000</v>
      </c>
    </row>
    <row r="932" spans="1:4" x14ac:dyDescent="0.25">
      <c r="A932" s="130" t="s">
        <v>19</v>
      </c>
      <c r="B932" s="131">
        <v>15000</v>
      </c>
      <c r="C932" s="131">
        <v>15000</v>
      </c>
      <c r="D932" s="131">
        <v>15000</v>
      </c>
    </row>
    <row r="933" spans="1:4" x14ac:dyDescent="0.25">
      <c r="A933" s="151" t="s">
        <v>59</v>
      </c>
      <c r="B933" s="131">
        <v>14000</v>
      </c>
      <c r="C933" s="131">
        <v>14000</v>
      </c>
      <c r="D933" s="131">
        <v>14000</v>
      </c>
    </row>
    <row r="934" spans="1:4" x14ac:dyDescent="0.25">
      <c r="A934" s="151" t="s">
        <v>61</v>
      </c>
      <c r="B934" s="131">
        <v>1000</v>
      </c>
      <c r="C934" s="131">
        <v>1000</v>
      </c>
      <c r="D934" s="131">
        <v>1000</v>
      </c>
    </row>
    <row r="935" spans="1:4" s="120" customFormat="1" x14ac:dyDescent="0.25">
      <c r="A935" s="148" t="s">
        <v>74</v>
      </c>
      <c r="B935" s="132">
        <v>3200</v>
      </c>
      <c r="C935" s="132">
        <v>3200</v>
      </c>
      <c r="D935" s="132">
        <v>3200</v>
      </c>
    </row>
    <row r="936" spans="1:4" s="120" customFormat="1" x14ac:dyDescent="0.25">
      <c r="A936" s="130" t="s">
        <v>19</v>
      </c>
      <c r="B936" s="131">
        <v>3200</v>
      </c>
      <c r="C936" s="131">
        <v>3200</v>
      </c>
      <c r="D936" s="131">
        <v>3200</v>
      </c>
    </row>
    <row r="937" spans="1:4" x14ac:dyDescent="0.25">
      <c r="A937" s="151" t="s">
        <v>59</v>
      </c>
      <c r="B937" s="131">
        <v>3200</v>
      </c>
      <c r="C937" s="131">
        <v>3200</v>
      </c>
      <c r="D937" s="131">
        <v>3200</v>
      </c>
    </row>
    <row r="938" spans="1:4" s="120" customFormat="1" x14ac:dyDescent="0.25">
      <c r="A938" s="148" t="s">
        <v>49</v>
      </c>
      <c r="B938" s="132">
        <v>19800</v>
      </c>
      <c r="C938" s="132">
        <v>18500</v>
      </c>
      <c r="D938" s="132">
        <v>18000</v>
      </c>
    </row>
    <row r="939" spans="1:4" x14ac:dyDescent="0.25">
      <c r="A939" s="130" t="s">
        <v>19</v>
      </c>
      <c r="B939" s="131">
        <v>19800</v>
      </c>
      <c r="C939" s="131">
        <v>18500</v>
      </c>
      <c r="D939" s="131">
        <v>18000</v>
      </c>
    </row>
    <row r="940" spans="1:4" x14ac:dyDescent="0.25">
      <c r="A940" s="151" t="s">
        <v>59</v>
      </c>
      <c r="B940" s="131">
        <v>19800</v>
      </c>
      <c r="C940" s="131">
        <v>18500</v>
      </c>
      <c r="D940" s="131">
        <v>18000</v>
      </c>
    </row>
    <row r="941" spans="1:4" x14ac:dyDescent="0.25">
      <c r="A941" s="149" t="s">
        <v>267</v>
      </c>
      <c r="B941" s="150">
        <v>9700</v>
      </c>
      <c r="C941" s="150">
        <v>9700</v>
      </c>
      <c r="D941" s="150">
        <v>9700</v>
      </c>
    </row>
    <row r="942" spans="1:4" s="120" customFormat="1" x14ac:dyDescent="0.25">
      <c r="A942" s="148" t="s">
        <v>47</v>
      </c>
      <c r="B942" s="132">
        <v>9100</v>
      </c>
      <c r="C942" s="132">
        <v>9100</v>
      </c>
      <c r="D942" s="132">
        <v>9100</v>
      </c>
    </row>
    <row r="943" spans="1:4" x14ac:dyDescent="0.25">
      <c r="A943" s="130" t="s">
        <v>18</v>
      </c>
      <c r="B943" s="131">
        <v>9100</v>
      </c>
      <c r="C943" s="131">
        <v>9100</v>
      </c>
      <c r="D943" s="131">
        <v>9100</v>
      </c>
    </row>
    <row r="944" spans="1:4" x14ac:dyDescent="0.25">
      <c r="A944" s="151" t="s">
        <v>52</v>
      </c>
      <c r="B944" s="131">
        <v>9100</v>
      </c>
      <c r="C944" s="131">
        <v>9100</v>
      </c>
      <c r="D944" s="131">
        <v>9100</v>
      </c>
    </row>
    <row r="945" spans="1:4" s="120" customFormat="1" x14ac:dyDescent="0.25">
      <c r="A945" s="148" t="s">
        <v>42</v>
      </c>
      <c r="B945" s="132">
        <v>600</v>
      </c>
      <c r="C945" s="132">
        <v>600</v>
      </c>
      <c r="D945" s="132">
        <v>600</v>
      </c>
    </row>
    <row r="946" spans="1:4" x14ac:dyDescent="0.25">
      <c r="A946" s="130" t="s">
        <v>18</v>
      </c>
      <c r="B946" s="131">
        <v>600</v>
      </c>
      <c r="C946" s="131">
        <v>600</v>
      </c>
      <c r="D946" s="131">
        <v>600</v>
      </c>
    </row>
    <row r="947" spans="1:4" x14ac:dyDescent="0.25">
      <c r="A947" s="151" t="s">
        <v>52</v>
      </c>
      <c r="B947" s="131">
        <v>600</v>
      </c>
      <c r="C947" s="131">
        <v>600</v>
      </c>
      <c r="D947" s="131">
        <v>600</v>
      </c>
    </row>
    <row r="948" spans="1:4" x14ac:dyDescent="0.25">
      <c r="A948" s="151"/>
      <c r="B948" s="131"/>
      <c r="C948" s="131"/>
      <c r="D948" s="131"/>
    </row>
    <row r="949" spans="1:4" x14ac:dyDescent="0.25">
      <c r="A949" s="151"/>
      <c r="B949" s="131"/>
      <c r="C949" s="131"/>
      <c r="D949" s="131"/>
    </row>
    <row r="950" spans="1:4" x14ac:dyDescent="0.25">
      <c r="A950" s="152" t="s">
        <v>268</v>
      </c>
      <c r="B950" s="153">
        <v>266650</v>
      </c>
      <c r="C950" s="153">
        <v>266650</v>
      </c>
      <c r="D950" s="153">
        <v>266650</v>
      </c>
    </row>
    <row r="951" spans="1:4" s="120" customFormat="1" x14ac:dyDescent="0.25">
      <c r="A951" s="148" t="s">
        <v>38</v>
      </c>
      <c r="B951" s="132">
        <v>116350</v>
      </c>
      <c r="C951" s="132">
        <v>116350</v>
      </c>
      <c r="D951" s="132">
        <v>116350</v>
      </c>
    </row>
    <row r="952" spans="1:4" s="120" customFormat="1" x14ac:dyDescent="0.25">
      <c r="A952" s="148" t="s">
        <v>47</v>
      </c>
      <c r="B952" s="132">
        <v>70000</v>
      </c>
      <c r="C952" s="132">
        <v>70000</v>
      </c>
      <c r="D952" s="132">
        <v>70000</v>
      </c>
    </row>
    <row r="953" spans="1:4" s="120" customFormat="1" x14ac:dyDescent="0.25">
      <c r="A953" s="148" t="s">
        <v>42</v>
      </c>
      <c r="B953" s="132">
        <v>80300</v>
      </c>
      <c r="C953" s="132">
        <v>80300</v>
      </c>
      <c r="D953" s="132">
        <v>80300</v>
      </c>
    </row>
    <row r="954" spans="1:4" s="120" customFormat="1" x14ac:dyDescent="0.25">
      <c r="A954" s="148"/>
      <c r="B954" s="132"/>
      <c r="C954" s="132"/>
      <c r="D954" s="132"/>
    </row>
    <row r="955" spans="1:4" x14ac:dyDescent="0.25">
      <c r="A955" s="130" t="s">
        <v>220</v>
      </c>
      <c r="B955" s="131">
        <v>266650</v>
      </c>
      <c r="C955" s="131">
        <v>266650</v>
      </c>
      <c r="D955" s="131">
        <v>266650</v>
      </c>
    </row>
    <row r="956" spans="1:4" x14ac:dyDescent="0.25">
      <c r="A956" s="149" t="s">
        <v>269</v>
      </c>
      <c r="B956" s="150">
        <v>266650</v>
      </c>
      <c r="C956" s="150">
        <v>266650</v>
      </c>
      <c r="D956" s="150">
        <v>266650</v>
      </c>
    </row>
    <row r="957" spans="1:4" s="120" customFormat="1" x14ac:dyDescent="0.25">
      <c r="A957" s="148" t="s">
        <v>38</v>
      </c>
      <c r="B957" s="132">
        <v>116350</v>
      </c>
      <c r="C957" s="132">
        <v>116350</v>
      </c>
      <c r="D957" s="132">
        <v>116350</v>
      </c>
    </row>
    <row r="958" spans="1:4" x14ac:dyDescent="0.25">
      <c r="A958" s="130" t="s">
        <v>18</v>
      </c>
      <c r="B958" s="131">
        <v>110950</v>
      </c>
      <c r="C958" s="131">
        <v>110950</v>
      </c>
      <c r="D958" s="131">
        <v>110950</v>
      </c>
    </row>
    <row r="959" spans="1:4" x14ac:dyDescent="0.25">
      <c r="A959" s="151" t="s">
        <v>51</v>
      </c>
      <c r="B959" s="131">
        <v>63600</v>
      </c>
      <c r="C959" s="131">
        <v>63600</v>
      </c>
      <c r="D959" s="131">
        <v>63600</v>
      </c>
    </row>
    <row r="960" spans="1:4" x14ac:dyDescent="0.25">
      <c r="A960" s="151" t="s">
        <v>52</v>
      </c>
      <c r="B960" s="131">
        <v>47200</v>
      </c>
      <c r="C960" s="131">
        <v>47200</v>
      </c>
      <c r="D960" s="131">
        <v>47200</v>
      </c>
    </row>
    <row r="961" spans="1:4" x14ac:dyDescent="0.25">
      <c r="A961" s="151" t="s">
        <v>53</v>
      </c>
      <c r="B961" s="131">
        <v>150</v>
      </c>
      <c r="C961" s="131">
        <v>150</v>
      </c>
      <c r="D961" s="131">
        <v>150</v>
      </c>
    </row>
    <row r="962" spans="1:4" s="120" customFormat="1" x14ac:dyDescent="0.25">
      <c r="A962" s="130" t="s">
        <v>19</v>
      </c>
      <c r="B962" s="131">
        <v>5400</v>
      </c>
      <c r="C962" s="131">
        <v>5400</v>
      </c>
      <c r="D962" s="131">
        <v>5400</v>
      </c>
    </row>
    <row r="963" spans="1:4" x14ac:dyDescent="0.25">
      <c r="A963" s="151" t="s">
        <v>59</v>
      </c>
      <c r="B963" s="131">
        <v>5400</v>
      </c>
      <c r="C963" s="131">
        <v>5400</v>
      </c>
      <c r="D963" s="131">
        <v>5400</v>
      </c>
    </row>
    <row r="964" spans="1:4" s="120" customFormat="1" x14ac:dyDescent="0.25">
      <c r="A964" s="148" t="s">
        <v>47</v>
      </c>
      <c r="B964" s="132">
        <v>70000</v>
      </c>
      <c r="C964" s="132">
        <v>70000</v>
      </c>
      <c r="D964" s="132">
        <v>70000</v>
      </c>
    </row>
    <row r="965" spans="1:4" x14ac:dyDescent="0.25">
      <c r="A965" s="130" t="s">
        <v>18</v>
      </c>
      <c r="B965" s="131">
        <v>70000</v>
      </c>
      <c r="C965" s="131">
        <v>70000</v>
      </c>
      <c r="D965" s="131">
        <v>70000</v>
      </c>
    </row>
    <row r="966" spans="1:4" s="120" customFormat="1" x14ac:dyDescent="0.25">
      <c r="A966" s="151" t="s">
        <v>52</v>
      </c>
      <c r="B966" s="131">
        <v>70000</v>
      </c>
      <c r="C966" s="131">
        <v>70000</v>
      </c>
      <c r="D966" s="131">
        <v>70000</v>
      </c>
    </row>
    <row r="967" spans="1:4" s="120" customFormat="1" x14ac:dyDescent="0.25">
      <c r="A967" s="148" t="s">
        <v>42</v>
      </c>
      <c r="B967" s="132">
        <v>80300</v>
      </c>
      <c r="C967" s="132">
        <v>80300</v>
      </c>
      <c r="D967" s="132">
        <v>80300</v>
      </c>
    </row>
    <row r="968" spans="1:4" x14ac:dyDescent="0.25">
      <c r="A968" s="130" t="s">
        <v>18</v>
      </c>
      <c r="B968" s="131">
        <v>80300</v>
      </c>
      <c r="C968" s="131">
        <v>80300</v>
      </c>
      <c r="D968" s="131">
        <v>80300</v>
      </c>
    </row>
    <row r="969" spans="1:4" x14ac:dyDescent="0.25">
      <c r="A969" s="151" t="s">
        <v>52</v>
      </c>
      <c r="B969" s="131">
        <v>80300</v>
      </c>
      <c r="C969" s="131">
        <v>80300</v>
      </c>
      <c r="D969" s="131">
        <v>80300</v>
      </c>
    </row>
    <row r="970" spans="1:4" x14ac:dyDescent="0.25">
      <c r="A970" s="151"/>
      <c r="B970" s="131"/>
      <c r="C970" s="131"/>
      <c r="D970" s="131"/>
    </row>
    <row r="971" spans="1:4" x14ac:dyDescent="0.25">
      <c r="A971" s="151"/>
      <c r="B971" s="131"/>
      <c r="C971" s="131"/>
      <c r="D971" s="131"/>
    </row>
    <row r="972" spans="1:4" x14ac:dyDescent="0.25">
      <c r="A972" s="151"/>
      <c r="B972" s="131"/>
      <c r="C972" s="131"/>
      <c r="D972" s="131"/>
    </row>
    <row r="973" spans="1:4" x14ac:dyDescent="0.25">
      <c r="A973" s="151"/>
      <c r="B973" s="131"/>
      <c r="C973" s="131"/>
      <c r="D973" s="131"/>
    </row>
    <row r="974" spans="1:4" x14ac:dyDescent="0.25">
      <c r="A974" s="151"/>
      <c r="B974" s="131"/>
      <c r="C974" s="131"/>
      <c r="D974" s="131"/>
    </row>
    <row r="975" spans="1:4" x14ac:dyDescent="0.25">
      <c r="A975" s="151"/>
      <c r="B975" s="131"/>
      <c r="C975" s="131"/>
      <c r="D975" s="131"/>
    </row>
    <row r="976" spans="1:4" x14ac:dyDescent="0.25">
      <c r="A976" s="151"/>
      <c r="B976" s="131"/>
      <c r="C976" s="131"/>
      <c r="D976" s="131"/>
    </row>
    <row r="977" spans="1:4" x14ac:dyDescent="0.25">
      <c r="A977" s="151"/>
      <c r="B977" s="131"/>
      <c r="C977" s="131"/>
      <c r="D977" s="131"/>
    </row>
    <row r="978" spans="1:4" x14ac:dyDescent="0.25">
      <c r="A978" s="151"/>
      <c r="B978" s="131"/>
      <c r="C978" s="131"/>
      <c r="D978" s="131"/>
    </row>
    <row r="979" spans="1:4" x14ac:dyDescent="0.25">
      <c r="A979" s="151"/>
      <c r="B979" s="131"/>
      <c r="C979" s="131"/>
      <c r="D979" s="131"/>
    </row>
    <row r="980" spans="1:4" x14ac:dyDescent="0.25">
      <c r="A980" s="151"/>
      <c r="B980" s="131"/>
      <c r="C980" s="131"/>
      <c r="D980" s="131"/>
    </row>
    <row r="981" spans="1:4" x14ac:dyDescent="0.25">
      <c r="A981" s="151"/>
      <c r="B981" s="131"/>
      <c r="C981" s="131"/>
      <c r="D981" s="131"/>
    </row>
    <row r="982" spans="1:4" x14ac:dyDescent="0.25">
      <c r="A982" s="151"/>
      <c r="B982" s="131"/>
      <c r="C982" s="131"/>
      <c r="D982" s="131"/>
    </row>
    <row r="983" spans="1:4" x14ac:dyDescent="0.25">
      <c r="A983" s="151"/>
      <c r="B983" s="131"/>
      <c r="C983" s="131"/>
      <c r="D983" s="131"/>
    </row>
    <row r="984" spans="1:4" x14ac:dyDescent="0.25">
      <c r="A984" s="151"/>
      <c r="B984" s="131"/>
      <c r="C984" s="131"/>
      <c r="D984" s="131"/>
    </row>
    <row r="985" spans="1:4" x14ac:dyDescent="0.25">
      <c r="A985" s="151"/>
      <c r="B985" s="131"/>
      <c r="C985" s="131"/>
      <c r="D985" s="131"/>
    </row>
    <row r="986" spans="1:4" x14ac:dyDescent="0.25">
      <c r="A986" s="151"/>
      <c r="B986" s="131"/>
      <c r="C986" s="131"/>
      <c r="D986" s="131"/>
    </row>
    <row r="987" spans="1:4" x14ac:dyDescent="0.25">
      <c r="A987" s="151"/>
      <c r="B987" s="131"/>
      <c r="C987" s="131"/>
      <c r="D987" s="131"/>
    </row>
    <row r="988" spans="1:4" x14ac:dyDescent="0.25">
      <c r="A988" s="151"/>
      <c r="B988" s="131"/>
      <c r="C988" s="131"/>
      <c r="D988" s="131"/>
    </row>
    <row r="989" spans="1:4" x14ac:dyDescent="0.25">
      <c r="A989" s="151"/>
      <c r="B989" s="131"/>
      <c r="C989" s="131"/>
      <c r="D989" s="131"/>
    </row>
    <row r="990" spans="1:4" x14ac:dyDescent="0.25">
      <c r="A990" s="151"/>
      <c r="B990" s="131"/>
      <c r="C990" s="131"/>
      <c r="D990" s="131"/>
    </row>
    <row r="991" spans="1:4" x14ac:dyDescent="0.25">
      <c r="A991" s="151"/>
      <c r="B991" s="131"/>
      <c r="C991" s="131"/>
      <c r="D991" s="131"/>
    </row>
    <row r="992" spans="1:4" x14ac:dyDescent="0.25">
      <c r="A992" s="151"/>
      <c r="B992" s="131"/>
      <c r="C992" s="131"/>
      <c r="D992" s="131"/>
    </row>
    <row r="993" spans="1:4" x14ac:dyDescent="0.25">
      <c r="A993" s="151"/>
      <c r="B993" s="131"/>
      <c r="C993" s="131"/>
      <c r="D993" s="131"/>
    </row>
    <row r="994" spans="1:4" s="120" customFormat="1" ht="30" x14ac:dyDescent="0.25">
      <c r="A994" s="146" t="s">
        <v>270</v>
      </c>
      <c r="B994" s="147">
        <v>51232943</v>
      </c>
      <c r="C994" s="147">
        <v>55641430</v>
      </c>
      <c r="D994" s="147">
        <v>50608096</v>
      </c>
    </row>
    <row r="995" spans="1:4" ht="30" x14ac:dyDescent="0.25">
      <c r="A995" s="152" t="s">
        <v>271</v>
      </c>
      <c r="B995" s="153">
        <v>222110</v>
      </c>
      <c r="C995" s="153">
        <v>221805</v>
      </c>
      <c r="D995" s="153">
        <v>221805</v>
      </c>
    </row>
    <row r="996" spans="1:4" s="120" customFormat="1" x14ac:dyDescent="0.25">
      <c r="A996" s="148" t="s">
        <v>38</v>
      </c>
      <c r="B996" s="132">
        <v>102110</v>
      </c>
      <c r="C996" s="132">
        <v>101805</v>
      </c>
      <c r="D996" s="132">
        <v>101805</v>
      </c>
    </row>
    <row r="997" spans="1:4" s="120" customFormat="1" x14ac:dyDescent="0.25">
      <c r="A997" s="148" t="s">
        <v>42</v>
      </c>
      <c r="B997" s="132">
        <v>120000</v>
      </c>
      <c r="C997" s="132">
        <v>120000</v>
      </c>
      <c r="D997" s="132">
        <v>120000</v>
      </c>
    </row>
    <row r="998" spans="1:4" s="120" customFormat="1" x14ac:dyDescent="0.25">
      <c r="A998" s="148"/>
      <c r="B998" s="132"/>
      <c r="C998" s="132"/>
      <c r="D998" s="132"/>
    </row>
    <row r="999" spans="1:4" x14ac:dyDescent="0.25">
      <c r="A999" s="130" t="s">
        <v>170</v>
      </c>
      <c r="B999" s="131">
        <v>26850</v>
      </c>
      <c r="C999" s="131">
        <v>26545</v>
      </c>
      <c r="D999" s="131">
        <v>26545</v>
      </c>
    </row>
    <row r="1000" spans="1:4" x14ac:dyDescent="0.25">
      <c r="A1000" s="149" t="s">
        <v>171</v>
      </c>
      <c r="B1000" s="150">
        <v>26850</v>
      </c>
      <c r="C1000" s="150">
        <v>26545</v>
      </c>
      <c r="D1000" s="150">
        <v>26545</v>
      </c>
    </row>
    <row r="1001" spans="1:4" s="120" customFormat="1" x14ac:dyDescent="0.25">
      <c r="A1001" s="148" t="s">
        <v>38</v>
      </c>
      <c r="B1001" s="132">
        <v>26850</v>
      </c>
      <c r="C1001" s="132">
        <v>26545</v>
      </c>
      <c r="D1001" s="132">
        <v>26545</v>
      </c>
    </row>
    <row r="1002" spans="1:4" x14ac:dyDescent="0.25">
      <c r="A1002" s="130" t="s">
        <v>18</v>
      </c>
      <c r="B1002" s="131">
        <v>26850</v>
      </c>
      <c r="C1002" s="131">
        <v>26545</v>
      </c>
      <c r="D1002" s="131">
        <v>26545</v>
      </c>
    </row>
    <row r="1003" spans="1:4" x14ac:dyDescent="0.25">
      <c r="A1003" s="151" t="s">
        <v>51</v>
      </c>
      <c r="B1003" s="131">
        <v>14935</v>
      </c>
      <c r="C1003" s="131">
        <v>14935</v>
      </c>
      <c r="D1003" s="131">
        <v>14935</v>
      </c>
    </row>
    <row r="1004" spans="1:4" x14ac:dyDescent="0.25">
      <c r="A1004" s="151" t="s">
        <v>52</v>
      </c>
      <c r="B1004" s="131">
        <v>10615</v>
      </c>
      <c r="C1004" s="131">
        <v>10310</v>
      </c>
      <c r="D1004" s="131">
        <v>10310</v>
      </c>
    </row>
    <row r="1005" spans="1:4" s="120" customFormat="1" x14ac:dyDescent="0.25">
      <c r="A1005" s="151" t="s">
        <v>56</v>
      </c>
      <c r="B1005" s="131">
        <v>1300</v>
      </c>
      <c r="C1005" s="131">
        <v>1300</v>
      </c>
      <c r="D1005" s="131">
        <v>1300</v>
      </c>
    </row>
    <row r="1006" spans="1:4" s="120" customFormat="1" x14ac:dyDescent="0.25">
      <c r="A1006" s="151"/>
      <c r="B1006" s="131"/>
      <c r="C1006" s="131"/>
      <c r="D1006" s="131"/>
    </row>
    <row r="1007" spans="1:4" x14ac:dyDescent="0.25">
      <c r="A1007" s="130" t="s">
        <v>272</v>
      </c>
      <c r="B1007" s="131">
        <v>44305</v>
      </c>
      <c r="C1007" s="131">
        <v>44305</v>
      </c>
      <c r="D1007" s="131">
        <v>44305</v>
      </c>
    </row>
    <row r="1008" spans="1:4" x14ac:dyDescent="0.25">
      <c r="A1008" s="149" t="s">
        <v>273</v>
      </c>
      <c r="B1008" s="150">
        <v>12740</v>
      </c>
      <c r="C1008" s="150">
        <v>12740</v>
      </c>
      <c r="D1008" s="150">
        <v>12740</v>
      </c>
    </row>
    <row r="1009" spans="1:4" s="120" customFormat="1" x14ac:dyDescent="0.25">
      <c r="A1009" s="148" t="s">
        <v>38</v>
      </c>
      <c r="B1009" s="132">
        <v>12740</v>
      </c>
      <c r="C1009" s="132">
        <v>12740</v>
      </c>
      <c r="D1009" s="132">
        <v>12740</v>
      </c>
    </row>
    <row r="1010" spans="1:4" s="120" customFormat="1" x14ac:dyDescent="0.25">
      <c r="A1010" s="130" t="s">
        <v>18</v>
      </c>
      <c r="B1010" s="131">
        <v>12740</v>
      </c>
      <c r="C1010" s="131">
        <v>12740</v>
      </c>
      <c r="D1010" s="131">
        <v>12740</v>
      </c>
    </row>
    <row r="1011" spans="1:4" x14ac:dyDescent="0.25">
      <c r="A1011" s="151" t="s">
        <v>52</v>
      </c>
      <c r="B1011" s="131">
        <v>12740</v>
      </c>
      <c r="C1011" s="131">
        <v>12740</v>
      </c>
      <c r="D1011" s="131">
        <v>12740</v>
      </c>
    </row>
    <row r="1012" spans="1:4" x14ac:dyDescent="0.25">
      <c r="A1012" s="149" t="s">
        <v>274</v>
      </c>
      <c r="B1012" s="150">
        <v>2500</v>
      </c>
      <c r="C1012" s="150">
        <v>2500</v>
      </c>
      <c r="D1012" s="150">
        <v>2500</v>
      </c>
    </row>
    <row r="1013" spans="1:4" s="120" customFormat="1" x14ac:dyDescent="0.25">
      <c r="A1013" s="148" t="s">
        <v>38</v>
      </c>
      <c r="B1013" s="132">
        <v>2500</v>
      </c>
      <c r="C1013" s="132">
        <v>2500</v>
      </c>
      <c r="D1013" s="132">
        <v>2500</v>
      </c>
    </row>
    <row r="1014" spans="1:4" s="120" customFormat="1" x14ac:dyDescent="0.25">
      <c r="A1014" s="130" t="s">
        <v>18</v>
      </c>
      <c r="B1014" s="131">
        <v>2500</v>
      </c>
      <c r="C1014" s="131">
        <v>2500</v>
      </c>
      <c r="D1014" s="131">
        <v>2500</v>
      </c>
    </row>
    <row r="1015" spans="1:4" x14ac:dyDescent="0.25">
      <c r="A1015" s="151" t="s">
        <v>52</v>
      </c>
      <c r="B1015" s="131">
        <v>2500</v>
      </c>
      <c r="C1015" s="131">
        <v>2500</v>
      </c>
      <c r="D1015" s="131">
        <v>2500</v>
      </c>
    </row>
    <row r="1016" spans="1:4" x14ac:dyDescent="0.25">
      <c r="A1016" s="149" t="s">
        <v>275</v>
      </c>
      <c r="B1016" s="150">
        <v>15795</v>
      </c>
      <c r="C1016" s="150">
        <v>15795</v>
      </c>
      <c r="D1016" s="150">
        <v>15795</v>
      </c>
    </row>
    <row r="1017" spans="1:4" s="120" customFormat="1" x14ac:dyDescent="0.25">
      <c r="A1017" s="148" t="s">
        <v>38</v>
      </c>
      <c r="B1017" s="132">
        <v>15795</v>
      </c>
      <c r="C1017" s="132">
        <v>15795</v>
      </c>
      <c r="D1017" s="132">
        <v>15795</v>
      </c>
    </row>
    <row r="1018" spans="1:4" x14ac:dyDescent="0.25">
      <c r="A1018" s="130" t="s">
        <v>18</v>
      </c>
      <c r="B1018" s="131">
        <v>15795</v>
      </c>
      <c r="C1018" s="131">
        <v>15795</v>
      </c>
      <c r="D1018" s="131">
        <v>15795</v>
      </c>
    </row>
    <row r="1019" spans="1:4" x14ac:dyDescent="0.25">
      <c r="A1019" s="151" t="s">
        <v>52</v>
      </c>
      <c r="B1019" s="131">
        <v>13805</v>
      </c>
      <c r="C1019" s="131">
        <v>13805</v>
      </c>
      <c r="D1019" s="131">
        <v>13805</v>
      </c>
    </row>
    <row r="1020" spans="1:4" s="120" customFormat="1" x14ac:dyDescent="0.25">
      <c r="A1020" s="151" t="s">
        <v>56</v>
      </c>
      <c r="B1020" s="131">
        <v>660</v>
      </c>
      <c r="C1020" s="131">
        <v>660</v>
      </c>
      <c r="D1020" s="131">
        <v>660</v>
      </c>
    </row>
    <row r="1021" spans="1:4" x14ac:dyDescent="0.25">
      <c r="A1021" s="151" t="s">
        <v>57</v>
      </c>
      <c r="B1021" s="131">
        <v>1330</v>
      </c>
      <c r="C1021" s="131">
        <v>1330</v>
      </c>
      <c r="D1021" s="131">
        <v>1330</v>
      </c>
    </row>
    <row r="1022" spans="1:4" x14ac:dyDescent="0.25">
      <c r="A1022" s="149" t="s">
        <v>276</v>
      </c>
      <c r="B1022" s="150">
        <v>13270</v>
      </c>
      <c r="C1022" s="150">
        <v>13270</v>
      </c>
      <c r="D1022" s="150">
        <v>13270</v>
      </c>
    </row>
    <row r="1023" spans="1:4" s="120" customFormat="1" x14ac:dyDescent="0.25">
      <c r="A1023" s="148" t="s">
        <v>38</v>
      </c>
      <c r="B1023" s="132">
        <v>13270</v>
      </c>
      <c r="C1023" s="132">
        <v>13270</v>
      </c>
      <c r="D1023" s="132">
        <v>13270</v>
      </c>
    </row>
    <row r="1024" spans="1:4" s="120" customFormat="1" x14ac:dyDescent="0.25">
      <c r="A1024" s="130" t="s">
        <v>18</v>
      </c>
      <c r="B1024" s="131">
        <v>13270</v>
      </c>
      <c r="C1024" s="131">
        <v>13270</v>
      </c>
      <c r="D1024" s="131">
        <v>13270</v>
      </c>
    </row>
    <row r="1025" spans="1:4" s="120" customFormat="1" x14ac:dyDescent="0.25">
      <c r="A1025" s="151" t="s">
        <v>52</v>
      </c>
      <c r="B1025" s="131">
        <v>13270</v>
      </c>
      <c r="C1025" s="131">
        <v>13270</v>
      </c>
      <c r="D1025" s="131">
        <v>13270</v>
      </c>
    </row>
    <row r="1026" spans="1:4" s="120" customFormat="1" x14ac:dyDescent="0.25">
      <c r="A1026" s="151"/>
      <c r="B1026" s="131"/>
      <c r="C1026" s="131"/>
      <c r="D1026" s="131"/>
    </row>
    <row r="1027" spans="1:4" x14ac:dyDescent="0.25">
      <c r="A1027" s="130" t="s">
        <v>277</v>
      </c>
      <c r="B1027" s="131">
        <v>150955</v>
      </c>
      <c r="C1027" s="131">
        <v>150955</v>
      </c>
      <c r="D1027" s="131">
        <v>150955</v>
      </c>
    </row>
    <row r="1028" spans="1:4" x14ac:dyDescent="0.25">
      <c r="A1028" s="149" t="s">
        <v>278</v>
      </c>
      <c r="B1028" s="150">
        <v>126600</v>
      </c>
      <c r="C1028" s="150">
        <v>126600</v>
      </c>
      <c r="D1028" s="150">
        <v>126600</v>
      </c>
    </row>
    <row r="1029" spans="1:4" s="120" customFormat="1" x14ac:dyDescent="0.25">
      <c r="A1029" s="148" t="s">
        <v>38</v>
      </c>
      <c r="B1029" s="132">
        <v>6600</v>
      </c>
      <c r="C1029" s="132">
        <v>6600</v>
      </c>
      <c r="D1029" s="132">
        <v>6600</v>
      </c>
    </row>
    <row r="1030" spans="1:4" x14ac:dyDescent="0.25">
      <c r="A1030" s="130" t="s">
        <v>18</v>
      </c>
      <c r="B1030" s="131">
        <v>6600</v>
      </c>
      <c r="C1030" s="131">
        <v>6600</v>
      </c>
      <c r="D1030" s="131">
        <v>6600</v>
      </c>
    </row>
    <row r="1031" spans="1:4" x14ac:dyDescent="0.25">
      <c r="A1031" s="151" t="s">
        <v>56</v>
      </c>
      <c r="B1031" s="131">
        <v>6600</v>
      </c>
      <c r="C1031" s="131">
        <v>6600</v>
      </c>
      <c r="D1031" s="131">
        <v>6600</v>
      </c>
    </row>
    <row r="1032" spans="1:4" s="120" customFormat="1" x14ac:dyDescent="0.25">
      <c r="A1032" s="148" t="s">
        <v>42</v>
      </c>
      <c r="B1032" s="132">
        <v>120000</v>
      </c>
      <c r="C1032" s="132">
        <v>120000</v>
      </c>
      <c r="D1032" s="132">
        <v>120000</v>
      </c>
    </row>
    <row r="1033" spans="1:4" x14ac:dyDescent="0.25">
      <c r="A1033" s="130" t="s">
        <v>18</v>
      </c>
      <c r="B1033" s="131">
        <v>120000</v>
      </c>
      <c r="C1033" s="131">
        <v>120000</v>
      </c>
      <c r="D1033" s="131">
        <v>120000</v>
      </c>
    </row>
    <row r="1034" spans="1:4" x14ac:dyDescent="0.25">
      <c r="A1034" s="151" t="s">
        <v>56</v>
      </c>
      <c r="B1034" s="131">
        <v>120000</v>
      </c>
      <c r="C1034" s="131">
        <v>120000</v>
      </c>
      <c r="D1034" s="131">
        <v>120000</v>
      </c>
    </row>
    <row r="1035" spans="1:4" x14ac:dyDescent="0.25">
      <c r="A1035" s="149" t="s">
        <v>279</v>
      </c>
      <c r="B1035" s="150">
        <v>24355</v>
      </c>
      <c r="C1035" s="150">
        <v>24355</v>
      </c>
      <c r="D1035" s="150">
        <v>24355</v>
      </c>
    </row>
    <row r="1036" spans="1:4" s="120" customFormat="1" x14ac:dyDescent="0.25">
      <c r="A1036" s="148" t="s">
        <v>38</v>
      </c>
      <c r="B1036" s="132">
        <v>24355</v>
      </c>
      <c r="C1036" s="132">
        <v>24355</v>
      </c>
      <c r="D1036" s="132">
        <v>24355</v>
      </c>
    </row>
    <row r="1037" spans="1:4" x14ac:dyDescent="0.25">
      <c r="A1037" s="130" t="s">
        <v>18</v>
      </c>
      <c r="B1037" s="131">
        <v>24355</v>
      </c>
      <c r="C1037" s="131">
        <v>24355</v>
      </c>
      <c r="D1037" s="131">
        <v>24355</v>
      </c>
    </row>
    <row r="1038" spans="1:4" x14ac:dyDescent="0.25">
      <c r="A1038" s="151" t="s">
        <v>52</v>
      </c>
      <c r="B1038" s="131">
        <v>3950</v>
      </c>
      <c r="C1038" s="131">
        <v>3950</v>
      </c>
      <c r="D1038" s="131">
        <v>3950</v>
      </c>
    </row>
    <row r="1039" spans="1:4" x14ac:dyDescent="0.25">
      <c r="A1039" s="151" t="s">
        <v>57</v>
      </c>
      <c r="B1039" s="131">
        <v>20405</v>
      </c>
      <c r="C1039" s="131">
        <v>20405</v>
      </c>
      <c r="D1039" s="131">
        <v>20405</v>
      </c>
    </row>
    <row r="1040" spans="1:4" x14ac:dyDescent="0.25">
      <c r="A1040" s="151"/>
      <c r="B1040" s="131"/>
      <c r="C1040" s="131"/>
      <c r="D1040" s="131"/>
    </row>
    <row r="1041" spans="1:4" x14ac:dyDescent="0.25">
      <c r="A1041" s="151"/>
      <c r="B1041" s="131"/>
      <c r="C1041" s="131"/>
      <c r="D1041" s="131"/>
    </row>
    <row r="1042" spans="1:4" x14ac:dyDescent="0.25">
      <c r="A1042" s="152" t="s">
        <v>280</v>
      </c>
      <c r="B1042" s="153">
        <v>47271362</v>
      </c>
      <c r="C1042" s="153">
        <v>51800428</v>
      </c>
      <c r="D1042" s="153">
        <v>46728820</v>
      </c>
    </row>
    <row r="1043" spans="1:4" s="120" customFormat="1" ht="14.25" customHeight="1" x14ac:dyDescent="0.25">
      <c r="A1043" s="148" t="s">
        <v>38</v>
      </c>
      <c r="B1043" s="132">
        <v>2108062</v>
      </c>
      <c r="C1043" s="132">
        <v>816594</v>
      </c>
      <c r="D1043" s="132">
        <v>996000</v>
      </c>
    </row>
    <row r="1044" spans="1:4" s="120" customFormat="1" ht="14.25" customHeight="1" x14ac:dyDescent="0.25">
      <c r="A1044" s="148" t="s">
        <v>47</v>
      </c>
      <c r="B1044" s="132">
        <v>11584262</v>
      </c>
      <c r="C1044" s="132">
        <v>15095064</v>
      </c>
      <c r="D1044" s="132">
        <v>13149101</v>
      </c>
    </row>
    <row r="1045" spans="1:4" s="120" customFormat="1" ht="14.25" customHeight="1" x14ac:dyDescent="0.25">
      <c r="A1045" s="148" t="s">
        <v>44</v>
      </c>
      <c r="B1045" s="132">
        <v>29832003</v>
      </c>
      <c r="C1045" s="132">
        <v>29456160</v>
      </c>
      <c r="D1045" s="132">
        <v>28706149</v>
      </c>
    </row>
    <row r="1046" spans="1:4" s="120" customFormat="1" ht="14.25" customHeight="1" x14ac:dyDescent="0.25">
      <c r="A1046" s="148" t="s">
        <v>39</v>
      </c>
      <c r="B1046" s="132">
        <v>2592604</v>
      </c>
      <c r="C1046" s="132">
        <v>2589604</v>
      </c>
      <c r="D1046" s="132">
        <v>2589604</v>
      </c>
    </row>
    <row r="1047" spans="1:4" s="120" customFormat="1" ht="14.25" customHeight="1" x14ac:dyDescent="0.25">
      <c r="A1047" s="148" t="s">
        <v>41</v>
      </c>
      <c r="B1047" s="132">
        <v>550860</v>
      </c>
      <c r="C1047" s="132">
        <v>549935</v>
      </c>
      <c r="D1047" s="132">
        <v>494135</v>
      </c>
    </row>
    <row r="1048" spans="1:4" s="120" customFormat="1" ht="14.25" customHeight="1" x14ac:dyDescent="0.25">
      <c r="A1048" s="148" t="s">
        <v>42</v>
      </c>
      <c r="B1048" s="132">
        <v>487500</v>
      </c>
      <c r="C1048" s="132">
        <v>606000</v>
      </c>
      <c r="D1048" s="132">
        <v>606560</v>
      </c>
    </row>
    <row r="1049" spans="1:4" s="120" customFormat="1" ht="14.25" customHeight="1" x14ac:dyDescent="0.25">
      <c r="A1049" s="148" t="s">
        <v>74</v>
      </c>
      <c r="B1049" s="132">
        <v>52000</v>
      </c>
      <c r="C1049" s="132">
        <v>72000</v>
      </c>
      <c r="D1049" s="132">
        <v>72200</v>
      </c>
    </row>
    <row r="1050" spans="1:4" s="120" customFormat="1" ht="14.25" customHeight="1" x14ac:dyDescent="0.25">
      <c r="A1050" s="148" t="s">
        <v>49</v>
      </c>
      <c r="B1050" s="132">
        <v>64071</v>
      </c>
      <c r="C1050" s="132">
        <v>115071</v>
      </c>
      <c r="D1050" s="132">
        <v>115071</v>
      </c>
    </row>
    <row r="1051" spans="1:4" s="120" customFormat="1" ht="14.25" customHeight="1" x14ac:dyDescent="0.25">
      <c r="A1051" s="148" t="s">
        <v>60</v>
      </c>
      <c r="B1051" s="132">
        <v>0</v>
      </c>
      <c r="C1051" s="132">
        <v>2500000</v>
      </c>
      <c r="D1051" s="132">
        <v>0</v>
      </c>
    </row>
    <row r="1052" spans="1:4" s="120" customFormat="1" ht="14.25" customHeight="1" x14ac:dyDescent="0.25">
      <c r="A1052" s="148"/>
      <c r="B1052" s="132"/>
      <c r="C1052" s="132"/>
      <c r="D1052" s="132"/>
    </row>
    <row r="1053" spans="1:4" ht="14.25" customHeight="1" x14ac:dyDescent="0.25">
      <c r="A1053" s="130" t="s">
        <v>207</v>
      </c>
      <c r="B1053" s="131">
        <v>418360</v>
      </c>
      <c r="C1053" s="131">
        <v>349935</v>
      </c>
      <c r="D1053" s="131">
        <v>294135</v>
      </c>
    </row>
    <row r="1054" spans="1:4" ht="14.25" customHeight="1" x14ac:dyDescent="0.25">
      <c r="A1054" s="149" t="s">
        <v>281</v>
      </c>
      <c r="B1054" s="150">
        <v>136500</v>
      </c>
      <c r="C1054" s="150">
        <v>60000</v>
      </c>
      <c r="D1054" s="150">
        <v>0</v>
      </c>
    </row>
    <row r="1055" spans="1:4" s="120" customFormat="1" ht="14.25" customHeight="1" x14ac:dyDescent="0.25">
      <c r="A1055" s="148" t="s">
        <v>41</v>
      </c>
      <c r="B1055" s="132">
        <v>129000</v>
      </c>
      <c r="C1055" s="132">
        <v>60000</v>
      </c>
      <c r="D1055" s="132">
        <v>0</v>
      </c>
    </row>
    <row r="1056" spans="1:4" s="120" customFormat="1" ht="14.25" customHeight="1" x14ac:dyDescent="0.25">
      <c r="A1056" s="130" t="s">
        <v>18</v>
      </c>
      <c r="B1056" s="131">
        <v>129000</v>
      </c>
      <c r="C1056" s="131">
        <v>60000</v>
      </c>
      <c r="D1056" s="131">
        <v>0</v>
      </c>
    </row>
    <row r="1057" spans="1:4" ht="14.25" customHeight="1" x14ac:dyDescent="0.25">
      <c r="A1057" s="151" t="s">
        <v>51</v>
      </c>
      <c r="B1057" s="131">
        <v>117390</v>
      </c>
      <c r="C1057" s="131">
        <v>54900</v>
      </c>
      <c r="D1057" s="131">
        <v>0</v>
      </c>
    </row>
    <row r="1058" spans="1:4" ht="14.25" customHeight="1" x14ac:dyDescent="0.25">
      <c r="A1058" s="151" t="s">
        <v>52</v>
      </c>
      <c r="B1058" s="131">
        <v>11610</v>
      </c>
      <c r="C1058" s="131">
        <v>5100</v>
      </c>
      <c r="D1058" s="131">
        <v>0</v>
      </c>
    </row>
    <row r="1059" spans="1:4" s="120" customFormat="1" ht="14.25" customHeight="1" x14ac:dyDescent="0.25">
      <c r="A1059" s="148" t="s">
        <v>42</v>
      </c>
      <c r="B1059" s="132">
        <v>7500</v>
      </c>
      <c r="C1059" s="132">
        <v>0</v>
      </c>
      <c r="D1059" s="132">
        <v>0</v>
      </c>
    </row>
    <row r="1060" spans="1:4" s="120" customFormat="1" ht="14.25" customHeight="1" x14ac:dyDescent="0.25">
      <c r="A1060" s="130" t="s">
        <v>18</v>
      </c>
      <c r="B1060" s="131">
        <v>7500</v>
      </c>
      <c r="C1060" s="131">
        <v>0</v>
      </c>
      <c r="D1060" s="131">
        <v>0</v>
      </c>
    </row>
    <row r="1061" spans="1:4" ht="14.25" customHeight="1" x14ac:dyDescent="0.25">
      <c r="A1061" s="151" t="s">
        <v>51</v>
      </c>
      <c r="B1061" s="131">
        <v>6750</v>
      </c>
      <c r="C1061" s="131">
        <v>0</v>
      </c>
      <c r="D1061" s="131">
        <v>0</v>
      </c>
    </row>
    <row r="1062" spans="1:4" ht="14.25" customHeight="1" x14ac:dyDescent="0.25">
      <c r="A1062" s="151" t="s">
        <v>52</v>
      </c>
      <c r="B1062" s="131">
        <v>750</v>
      </c>
      <c r="C1062" s="131">
        <v>0</v>
      </c>
      <c r="D1062" s="131">
        <v>0</v>
      </c>
    </row>
    <row r="1063" spans="1:4" x14ac:dyDescent="0.25">
      <c r="A1063" s="149" t="s">
        <v>282</v>
      </c>
      <c r="B1063" s="150">
        <v>201860</v>
      </c>
      <c r="C1063" s="150">
        <v>209935</v>
      </c>
      <c r="D1063" s="150">
        <v>214135</v>
      </c>
    </row>
    <row r="1064" spans="1:4" s="120" customFormat="1" x14ac:dyDescent="0.25">
      <c r="A1064" s="148" t="s">
        <v>41</v>
      </c>
      <c r="B1064" s="132">
        <v>201860</v>
      </c>
      <c r="C1064" s="132">
        <v>209935</v>
      </c>
      <c r="D1064" s="132">
        <v>214135</v>
      </c>
    </row>
    <row r="1065" spans="1:4" x14ac:dyDescent="0.25">
      <c r="A1065" s="130" t="s">
        <v>18</v>
      </c>
      <c r="B1065" s="131">
        <v>201860</v>
      </c>
      <c r="C1065" s="131">
        <v>209935</v>
      </c>
      <c r="D1065" s="131">
        <v>214135</v>
      </c>
    </row>
    <row r="1066" spans="1:4" x14ac:dyDescent="0.25">
      <c r="A1066" s="151" t="s">
        <v>51</v>
      </c>
      <c r="B1066" s="131">
        <v>181674</v>
      </c>
      <c r="C1066" s="131">
        <v>188942</v>
      </c>
      <c r="D1066" s="131">
        <v>192722</v>
      </c>
    </row>
    <row r="1067" spans="1:4" x14ac:dyDescent="0.25">
      <c r="A1067" s="151" t="s">
        <v>52</v>
      </c>
      <c r="B1067" s="131">
        <v>20186</v>
      </c>
      <c r="C1067" s="131">
        <v>20993</v>
      </c>
      <c r="D1067" s="131">
        <v>21413</v>
      </c>
    </row>
    <row r="1068" spans="1:4" s="120" customFormat="1" x14ac:dyDescent="0.25">
      <c r="A1068" s="149" t="s">
        <v>283</v>
      </c>
      <c r="B1068" s="150">
        <v>80000</v>
      </c>
      <c r="C1068" s="150">
        <v>80000</v>
      </c>
      <c r="D1068" s="150">
        <v>80000</v>
      </c>
    </row>
    <row r="1069" spans="1:4" s="120" customFormat="1" x14ac:dyDescent="0.25">
      <c r="A1069" s="148" t="s">
        <v>41</v>
      </c>
      <c r="B1069" s="132">
        <v>80000</v>
      </c>
      <c r="C1069" s="132">
        <v>80000</v>
      </c>
      <c r="D1069" s="132">
        <v>80000</v>
      </c>
    </row>
    <row r="1070" spans="1:4" x14ac:dyDescent="0.25">
      <c r="A1070" s="130" t="s">
        <v>18</v>
      </c>
      <c r="B1070" s="131">
        <v>80000</v>
      </c>
      <c r="C1070" s="131">
        <v>80000</v>
      </c>
      <c r="D1070" s="131">
        <v>80000</v>
      </c>
    </row>
    <row r="1071" spans="1:4" x14ac:dyDescent="0.25">
      <c r="A1071" s="151" t="s">
        <v>51</v>
      </c>
      <c r="B1071" s="131">
        <v>68070</v>
      </c>
      <c r="C1071" s="131">
        <v>68070</v>
      </c>
      <c r="D1071" s="131">
        <v>68070</v>
      </c>
    </row>
    <row r="1072" spans="1:4" x14ac:dyDescent="0.25">
      <c r="A1072" s="151" t="s">
        <v>52</v>
      </c>
      <c r="B1072" s="131">
        <v>11930</v>
      </c>
      <c r="C1072" s="131">
        <v>11930</v>
      </c>
      <c r="D1072" s="131">
        <v>11930</v>
      </c>
    </row>
    <row r="1073" spans="1:4" x14ac:dyDescent="0.25">
      <c r="A1073" s="151"/>
      <c r="B1073" s="131"/>
      <c r="C1073" s="131"/>
      <c r="D1073" s="131"/>
    </row>
    <row r="1074" spans="1:4" x14ac:dyDescent="0.25">
      <c r="A1074" s="130" t="s">
        <v>284</v>
      </c>
      <c r="B1074" s="131">
        <v>249694</v>
      </c>
      <c r="C1074" s="131">
        <v>249694</v>
      </c>
      <c r="D1074" s="131">
        <v>249694</v>
      </c>
    </row>
    <row r="1075" spans="1:4" s="120" customFormat="1" x14ac:dyDescent="0.25">
      <c r="A1075" s="149" t="s">
        <v>285</v>
      </c>
      <c r="B1075" s="150">
        <v>5972</v>
      </c>
      <c r="C1075" s="150">
        <v>5972</v>
      </c>
      <c r="D1075" s="150">
        <v>5972</v>
      </c>
    </row>
    <row r="1076" spans="1:4" s="120" customFormat="1" x14ac:dyDescent="0.25">
      <c r="A1076" s="148" t="s">
        <v>38</v>
      </c>
      <c r="B1076" s="132">
        <v>3318</v>
      </c>
      <c r="C1076" s="132">
        <v>3318</v>
      </c>
      <c r="D1076" s="132">
        <v>3318</v>
      </c>
    </row>
    <row r="1077" spans="1:4" x14ac:dyDescent="0.25">
      <c r="A1077" s="130" t="s">
        <v>18</v>
      </c>
      <c r="B1077" s="131">
        <v>3318</v>
      </c>
      <c r="C1077" s="131">
        <v>3318</v>
      </c>
      <c r="D1077" s="131">
        <v>3318</v>
      </c>
    </row>
    <row r="1078" spans="1:4" s="120" customFormat="1" x14ac:dyDescent="0.25">
      <c r="A1078" s="151" t="s">
        <v>52</v>
      </c>
      <c r="B1078" s="131">
        <v>3318</v>
      </c>
      <c r="C1078" s="131">
        <v>3318</v>
      </c>
      <c r="D1078" s="131">
        <v>3318</v>
      </c>
    </row>
    <row r="1079" spans="1:4" s="120" customFormat="1" x14ac:dyDescent="0.25">
      <c r="A1079" s="148" t="s">
        <v>47</v>
      </c>
      <c r="B1079" s="132">
        <v>2654</v>
      </c>
      <c r="C1079" s="132">
        <v>2654</v>
      </c>
      <c r="D1079" s="132">
        <v>2654</v>
      </c>
    </row>
    <row r="1080" spans="1:4" ht="14.25" customHeight="1" x14ac:dyDescent="0.25">
      <c r="A1080" s="130" t="s">
        <v>18</v>
      </c>
      <c r="B1080" s="131">
        <v>2654</v>
      </c>
      <c r="C1080" s="131">
        <v>2654</v>
      </c>
      <c r="D1080" s="131">
        <v>2654</v>
      </c>
    </row>
    <row r="1081" spans="1:4" s="120" customFormat="1" ht="14.25" customHeight="1" x14ac:dyDescent="0.25">
      <c r="A1081" s="151" t="s">
        <v>51</v>
      </c>
      <c r="B1081" s="131">
        <v>2548</v>
      </c>
      <c r="C1081" s="131">
        <v>2548</v>
      </c>
      <c r="D1081" s="131">
        <v>2548</v>
      </c>
    </row>
    <row r="1082" spans="1:4" s="120" customFormat="1" ht="14.25" customHeight="1" x14ac:dyDescent="0.25">
      <c r="A1082" s="151" t="s">
        <v>52</v>
      </c>
      <c r="B1082" s="131">
        <v>106</v>
      </c>
      <c r="C1082" s="131">
        <v>106</v>
      </c>
      <c r="D1082" s="131">
        <v>106</v>
      </c>
    </row>
    <row r="1083" spans="1:4" s="120" customFormat="1" ht="14.25" customHeight="1" x14ac:dyDescent="0.25">
      <c r="A1083" s="149" t="s">
        <v>286</v>
      </c>
      <c r="B1083" s="150">
        <v>71730</v>
      </c>
      <c r="C1083" s="150">
        <v>71730</v>
      </c>
      <c r="D1083" s="150">
        <v>71730</v>
      </c>
    </row>
    <row r="1084" spans="1:4" s="120" customFormat="1" ht="14.25" customHeight="1" x14ac:dyDescent="0.25">
      <c r="A1084" s="148" t="s">
        <v>38</v>
      </c>
      <c r="B1084" s="132">
        <v>71730</v>
      </c>
      <c r="C1084" s="132">
        <v>71730</v>
      </c>
      <c r="D1084" s="132">
        <v>71730</v>
      </c>
    </row>
    <row r="1085" spans="1:4" s="120" customFormat="1" ht="14.25" customHeight="1" x14ac:dyDescent="0.25">
      <c r="A1085" s="130" t="s">
        <v>18</v>
      </c>
      <c r="B1085" s="131">
        <v>71730</v>
      </c>
      <c r="C1085" s="131">
        <v>71730</v>
      </c>
      <c r="D1085" s="131">
        <v>71730</v>
      </c>
    </row>
    <row r="1086" spans="1:4" s="120" customFormat="1" ht="14.25" customHeight="1" x14ac:dyDescent="0.25">
      <c r="A1086" s="151" t="s">
        <v>52</v>
      </c>
      <c r="B1086" s="131">
        <v>71730</v>
      </c>
      <c r="C1086" s="131">
        <v>71730</v>
      </c>
      <c r="D1086" s="131">
        <v>71730</v>
      </c>
    </row>
    <row r="1087" spans="1:4" s="120" customFormat="1" ht="14.25" customHeight="1" x14ac:dyDescent="0.25">
      <c r="A1087" s="149" t="s">
        <v>287</v>
      </c>
      <c r="B1087" s="150">
        <v>300</v>
      </c>
      <c r="C1087" s="150">
        <v>300</v>
      </c>
      <c r="D1087" s="150">
        <v>300</v>
      </c>
    </row>
    <row r="1088" spans="1:4" s="120" customFormat="1" ht="14.25" customHeight="1" x14ac:dyDescent="0.25">
      <c r="A1088" s="148" t="s">
        <v>38</v>
      </c>
      <c r="B1088" s="132">
        <v>300</v>
      </c>
      <c r="C1088" s="132">
        <v>300</v>
      </c>
      <c r="D1088" s="132">
        <v>300</v>
      </c>
    </row>
    <row r="1089" spans="1:4" s="120" customFormat="1" ht="14.25" customHeight="1" x14ac:dyDescent="0.25">
      <c r="A1089" s="130" t="s">
        <v>18</v>
      </c>
      <c r="B1089" s="131">
        <v>300</v>
      </c>
      <c r="C1089" s="131">
        <v>300</v>
      </c>
      <c r="D1089" s="131">
        <v>300</v>
      </c>
    </row>
    <row r="1090" spans="1:4" s="120" customFormat="1" ht="14.25" customHeight="1" x14ac:dyDescent="0.25">
      <c r="A1090" s="151" t="s">
        <v>52</v>
      </c>
      <c r="B1090" s="131">
        <v>300</v>
      </c>
      <c r="C1090" s="131">
        <v>300</v>
      </c>
      <c r="D1090" s="131">
        <v>300</v>
      </c>
    </row>
    <row r="1091" spans="1:4" s="120" customFormat="1" ht="14.25" customHeight="1" x14ac:dyDescent="0.25">
      <c r="A1091" s="149" t="s">
        <v>288</v>
      </c>
      <c r="B1091" s="150">
        <v>660</v>
      </c>
      <c r="C1091" s="150">
        <v>660</v>
      </c>
      <c r="D1091" s="150">
        <v>660</v>
      </c>
    </row>
    <row r="1092" spans="1:4" s="120" customFormat="1" ht="14.25" customHeight="1" x14ac:dyDescent="0.25">
      <c r="A1092" s="148" t="s">
        <v>38</v>
      </c>
      <c r="B1092" s="132">
        <v>660</v>
      </c>
      <c r="C1092" s="132">
        <v>660</v>
      </c>
      <c r="D1092" s="132">
        <v>660</v>
      </c>
    </row>
    <row r="1093" spans="1:4" s="120" customFormat="1" ht="14.25" customHeight="1" x14ac:dyDescent="0.25">
      <c r="A1093" s="130" t="s">
        <v>18</v>
      </c>
      <c r="B1093" s="131">
        <v>660</v>
      </c>
      <c r="C1093" s="131">
        <v>660</v>
      </c>
      <c r="D1093" s="131">
        <v>660</v>
      </c>
    </row>
    <row r="1094" spans="1:4" s="120" customFormat="1" ht="14.25" customHeight="1" x14ac:dyDescent="0.25">
      <c r="A1094" s="151" t="s">
        <v>52</v>
      </c>
      <c r="B1094" s="131">
        <v>660</v>
      </c>
      <c r="C1094" s="131">
        <v>660</v>
      </c>
      <c r="D1094" s="131">
        <v>660</v>
      </c>
    </row>
    <row r="1095" spans="1:4" s="120" customFormat="1" ht="14.25" customHeight="1" x14ac:dyDescent="0.25">
      <c r="A1095" s="149" t="s">
        <v>289</v>
      </c>
      <c r="B1095" s="150">
        <v>141172</v>
      </c>
      <c r="C1095" s="150">
        <v>141172</v>
      </c>
      <c r="D1095" s="150">
        <v>141172</v>
      </c>
    </row>
    <row r="1096" spans="1:4" s="120" customFormat="1" ht="14.25" customHeight="1" x14ac:dyDescent="0.25">
      <c r="A1096" s="148" t="s">
        <v>38</v>
      </c>
      <c r="B1096" s="132">
        <v>78429</v>
      </c>
      <c r="C1096" s="132">
        <v>78429</v>
      </c>
      <c r="D1096" s="132">
        <v>78429</v>
      </c>
    </row>
    <row r="1097" spans="1:4" s="120" customFormat="1" ht="14.25" customHeight="1" x14ac:dyDescent="0.25">
      <c r="A1097" s="130" t="s">
        <v>18</v>
      </c>
      <c r="B1097" s="131">
        <v>78429</v>
      </c>
      <c r="C1097" s="131">
        <v>78429</v>
      </c>
      <c r="D1097" s="131">
        <v>78429</v>
      </c>
    </row>
    <row r="1098" spans="1:4" s="120" customFormat="1" ht="14.25" customHeight="1" x14ac:dyDescent="0.25">
      <c r="A1098" s="151" t="s">
        <v>52</v>
      </c>
      <c r="B1098" s="131">
        <v>78429</v>
      </c>
      <c r="C1098" s="131">
        <v>78429</v>
      </c>
      <c r="D1098" s="131">
        <v>78429</v>
      </c>
    </row>
    <row r="1099" spans="1:4" s="120" customFormat="1" ht="14.25" customHeight="1" x14ac:dyDescent="0.25">
      <c r="A1099" s="148" t="s">
        <v>47</v>
      </c>
      <c r="B1099" s="132">
        <v>62743</v>
      </c>
      <c r="C1099" s="132">
        <v>62743</v>
      </c>
      <c r="D1099" s="132">
        <v>62743</v>
      </c>
    </row>
    <row r="1100" spans="1:4" s="120" customFormat="1" ht="14.25" customHeight="1" x14ac:dyDescent="0.25">
      <c r="A1100" s="130" t="s">
        <v>18</v>
      </c>
      <c r="B1100" s="131">
        <v>62743</v>
      </c>
      <c r="C1100" s="131">
        <v>62743</v>
      </c>
      <c r="D1100" s="131">
        <v>62743</v>
      </c>
    </row>
    <row r="1101" spans="1:4" s="120" customFormat="1" ht="14.25" customHeight="1" x14ac:dyDescent="0.25">
      <c r="A1101" s="151" t="s">
        <v>51</v>
      </c>
      <c r="B1101" s="131">
        <v>55880</v>
      </c>
      <c r="C1101" s="131">
        <v>55880</v>
      </c>
      <c r="D1101" s="131">
        <v>55880</v>
      </c>
    </row>
    <row r="1102" spans="1:4" s="120" customFormat="1" ht="14.25" customHeight="1" x14ac:dyDescent="0.25">
      <c r="A1102" s="151" t="s">
        <v>52</v>
      </c>
      <c r="B1102" s="131">
        <v>6863</v>
      </c>
      <c r="C1102" s="131">
        <v>6863</v>
      </c>
      <c r="D1102" s="131">
        <v>6863</v>
      </c>
    </row>
    <row r="1103" spans="1:4" ht="14.25" customHeight="1" x14ac:dyDescent="0.25">
      <c r="A1103" s="149" t="s">
        <v>290</v>
      </c>
      <c r="B1103" s="150">
        <v>11943</v>
      </c>
      <c r="C1103" s="150">
        <v>11943</v>
      </c>
      <c r="D1103" s="150">
        <v>11943</v>
      </c>
    </row>
    <row r="1104" spans="1:4" s="120" customFormat="1" ht="14.25" customHeight="1" x14ac:dyDescent="0.25">
      <c r="A1104" s="148" t="s">
        <v>38</v>
      </c>
      <c r="B1104" s="132">
        <v>6635</v>
      </c>
      <c r="C1104" s="132">
        <v>6635</v>
      </c>
      <c r="D1104" s="132">
        <v>6635</v>
      </c>
    </row>
    <row r="1105" spans="1:4" s="120" customFormat="1" ht="14.25" customHeight="1" x14ac:dyDescent="0.25">
      <c r="A1105" s="130" t="s">
        <v>18</v>
      </c>
      <c r="B1105" s="131">
        <v>6635</v>
      </c>
      <c r="C1105" s="131">
        <v>6635</v>
      </c>
      <c r="D1105" s="131">
        <v>6635</v>
      </c>
    </row>
    <row r="1106" spans="1:4" s="120" customFormat="1" ht="14.25" customHeight="1" x14ac:dyDescent="0.25">
      <c r="A1106" s="151" t="s">
        <v>52</v>
      </c>
      <c r="B1106" s="131">
        <v>6635</v>
      </c>
      <c r="C1106" s="131">
        <v>6635</v>
      </c>
      <c r="D1106" s="131">
        <v>6635</v>
      </c>
    </row>
    <row r="1107" spans="1:4" s="120" customFormat="1" ht="14.25" customHeight="1" x14ac:dyDescent="0.25">
      <c r="A1107" s="148" t="s">
        <v>47</v>
      </c>
      <c r="B1107" s="132">
        <v>5308</v>
      </c>
      <c r="C1107" s="132">
        <v>5308</v>
      </c>
      <c r="D1107" s="132">
        <v>5308</v>
      </c>
    </row>
    <row r="1108" spans="1:4" ht="14.25" customHeight="1" x14ac:dyDescent="0.25">
      <c r="A1108" s="130" t="s">
        <v>18</v>
      </c>
      <c r="B1108" s="131">
        <v>5308</v>
      </c>
      <c r="C1108" s="131">
        <v>5308</v>
      </c>
      <c r="D1108" s="131">
        <v>5308</v>
      </c>
    </row>
    <row r="1109" spans="1:4" ht="14.25" customHeight="1" x14ac:dyDescent="0.25">
      <c r="A1109" s="151" t="s">
        <v>51</v>
      </c>
      <c r="B1109" s="131">
        <v>3410</v>
      </c>
      <c r="C1109" s="131">
        <v>3410</v>
      </c>
      <c r="D1109" s="131">
        <v>3410</v>
      </c>
    </row>
    <row r="1110" spans="1:4" ht="14.25" customHeight="1" x14ac:dyDescent="0.25">
      <c r="A1110" s="151" t="s">
        <v>52</v>
      </c>
      <c r="B1110" s="131">
        <v>1898</v>
      </c>
      <c r="C1110" s="131">
        <v>1898</v>
      </c>
      <c r="D1110" s="131">
        <v>1898</v>
      </c>
    </row>
    <row r="1111" spans="1:4" ht="14.25" customHeight="1" x14ac:dyDescent="0.25">
      <c r="A1111" s="149" t="s">
        <v>291</v>
      </c>
      <c r="B1111" s="150">
        <v>17917</v>
      </c>
      <c r="C1111" s="150">
        <v>17917</v>
      </c>
      <c r="D1111" s="150">
        <v>17917</v>
      </c>
    </row>
    <row r="1112" spans="1:4" s="120" customFormat="1" ht="14.25" customHeight="1" x14ac:dyDescent="0.25">
      <c r="A1112" s="148" t="s">
        <v>38</v>
      </c>
      <c r="B1112" s="132">
        <v>9954</v>
      </c>
      <c r="C1112" s="132">
        <v>9954</v>
      </c>
      <c r="D1112" s="132">
        <v>9954</v>
      </c>
    </row>
    <row r="1113" spans="1:4" ht="14.25" customHeight="1" x14ac:dyDescent="0.25">
      <c r="A1113" s="130" t="s">
        <v>18</v>
      </c>
      <c r="B1113" s="131">
        <v>9954</v>
      </c>
      <c r="C1113" s="131">
        <v>9954</v>
      </c>
      <c r="D1113" s="131">
        <v>9954</v>
      </c>
    </row>
    <row r="1114" spans="1:4" ht="14.25" customHeight="1" x14ac:dyDescent="0.25">
      <c r="A1114" s="151" t="s">
        <v>52</v>
      </c>
      <c r="B1114" s="131">
        <v>9954</v>
      </c>
      <c r="C1114" s="131">
        <v>9954</v>
      </c>
      <c r="D1114" s="131">
        <v>9954</v>
      </c>
    </row>
    <row r="1115" spans="1:4" s="120" customFormat="1" ht="14.25" customHeight="1" x14ac:dyDescent="0.25">
      <c r="A1115" s="148" t="s">
        <v>47</v>
      </c>
      <c r="B1115" s="132">
        <v>7963</v>
      </c>
      <c r="C1115" s="132">
        <v>7963</v>
      </c>
      <c r="D1115" s="132">
        <v>7963</v>
      </c>
    </row>
    <row r="1116" spans="1:4" ht="14.25" customHeight="1" x14ac:dyDescent="0.25">
      <c r="A1116" s="130" t="s">
        <v>18</v>
      </c>
      <c r="B1116" s="131">
        <v>7963</v>
      </c>
      <c r="C1116" s="131">
        <v>7963</v>
      </c>
      <c r="D1116" s="131">
        <v>7963</v>
      </c>
    </row>
    <row r="1117" spans="1:4" ht="14.25" customHeight="1" x14ac:dyDescent="0.25">
      <c r="A1117" s="151" t="s">
        <v>51</v>
      </c>
      <c r="B1117" s="131">
        <v>7963</v>
      </c>
      <c r="C1117" s="131">
        <v>7963</v>
      </c>
      <c r="D1117" s="131">
        <v>7963</v>
      </c>
    </row>
    <row r="1118" spans="1:4" ht="4.5" customHeight="1" x14ac:dyDescent="0.25">
      <c r="A1118" s="151"/>
      <c r="B1118" s="131"/>
      <c r="C1118" s="131"/>
      <c r="D1118" s="131"/>
    </row>
    <row r="1119" spans="1:4" s="120" customFormat="1" x14ac:dyDescent="0.25">
      <c r="A1119" s="130" t="s">
        <v>292</v>
      </c>
      <c r="B1119" s="131">
        <v>5638036</v>
      </c>
      <c r="C1119" s="131">
        <v>9246568</v>
      </c>
      <c r="D1119" s="131">
        <v>2925974</v>
      </c>
    </row>
    <row r="1120" spans="1:4" x14ac:dyDescent="0.25">
      <c r="A1120" s="149" t="s">
        <v>293</v>
      </c>
      <c r="B1120" s="150">
        <v>23130</v>
      </c>
      <c r="C1120" s="150">
        <v>23130</v>
      </c>
      <c r="D1120" s="150">
        <v>23130</v>
      </c>
    </row>
    <row r="1121" spans="1:4" s="120" customFormat="1" x14ac:dyDescent="0.25">
      <c r="A1121" s="148" t="s">
        <v>38</v>
      </c>
      <c r="B1121" s="132">
        <v>23130</v>
      </c>
      <c r="C1121" s="132">
        <v>23130</v>
      </c>
      <c r="D1121" s="132">
        <v>23130</v>
      </c>
    </row>
    <row r="1122" spans="1:4" x14ac:dyDescent="0.25">
      <c r="A1122" s="130" t="s">
        <v>18</v>
      </c>
      <c r="B1122" s="131">
        <v>23130</v>
      </c>
      <c r="C1122" s="131">
        <v>23130</v>
      </c>
      <c r="D1122" s="131">
        <v>23130</v>
      </c>
    </row>
    <row r="1123" spans="1:4" x14ac:dyDescent="0.25">
      <c r="A1123" s="151" t="s">
        <v>51</v>
      </c>
      <c r="B1123" s="131">
        <v>10240</v>
      </c>
      <c r="C1123" s="131">
        <v>10240</v>
      </c>
      <c r="D1123" s="131">
        <v>10240</v>
      </c>
    </row>
    <row r="1124" spans="1:4" x14ac:dyDescent="0.25">
      <c r="A1124" s="151" t="s">
        <v>52</v>
      </c>
      <c r="B1124" s="131">
        <v>12890</v>
      </c>
      <c r="C1124" s="131">
        <v>12890</v>
      </c>
      <c r="D1124" s="131">
        <v>12890</v>
      </c>
    </row>
    <row r="1125" spans="1:4" x14ac:dyDescent="0.25">
      <c r="A1125" s="149" t="s">
        <v>294</v>
      </c>
      <c r="B1125" s="150">
        <v>2350</v>
      </c>
      <c r="C1125" s="150">
        <v>2350</v>
      </c>
      <c r="D1125" s="150">
        <v>2350</v>
      </c>
    </row>
    <row r="1126" spans="1:4" s="120" customFormat="1" x14ac:dyDescent="0.25">
      <c r="A1126" s="148" t="s">
        <v>38</v>
      </c>
      <c r="B1126" s="132">
        <v>1350</v>
      </c>
      <c r="C1126" s="132">
        <v>1350</v>
      </c>
      <c r="D1126" s="132">
        <v>1350</v>
      </c>
    </row>
    <row r="1127" spans="1:4" x14ac:dyDescent="0.25">
      <c r="A1127" s="130" t="s">
        <v>18</v>
      </c>
      <c r="B1127" s="131">
        <v>1350</v>
      </c>
      <c r="C1127" s="131">
        <v>1350</v>
      </c>
      <c r="D1127" s="131">
        <v>1350</v>
      </c>
    </row>
    <row r="1128" spans="1:4" s="120" customFormat="1" x14ac:dyDescent="0.25">
      <c r="A1128" s="151" t="s">
        <v>52</v>
      </c>
      <c r="B1128" s="131">
        <v>1350</v>
      </c>
      <c r="C1128" s="131">
        <v>1350</v>
      </c>
      <c r="D1128" s="131">
        <v>1350</v>
      </c>
    </row>
    <row r="1129" spans="1:4" s="120" customFormat="1" x14ac:dyDescent="0.25">
      <c r="A1129" s="148" t="s">
        <v>47</v>
      </c>
      <c r="B1129" s="132">
        <v>1000</v>
      </c>
      <c r="C1129" s="132">
        <v>1000</v>
      </c>
      <c r="D1129" s="132">
        <v>1000</v>
      </c>
    </row>
    <row r="1130" spans="1:4" x14ac:dyDescent="0.25">
      <c r="A1130" s="130" t="s">
        <v>18</v>
      </c>
      <c r="B1130" s="131">
        <v>1000</v>
      </c>
      <c r="C1130" s="131">
        <v>1000</v>
      </c>
      <c r="D1130" s="131">
        <v>1000</v>
      </c>
    </row>
    <row r="1131" spans="1:4" x14ac:dyDescent="0.25">
      <c r="A1131" s="151" t="s">
        <v>52</v>
      </c>
      <c r="B1131" s="131">
        <v>1000</v>
      </c>
      <c r="C1131" s="131">
        <v>1000</v>
      </c>
      <c r="D1131" s="131">
        <v>1000</v>
      </c>
    </row>
    <row r="1132" spans="1:4" s="120" customFormat="1" ht="17.25" customHeight="1" x14ac:dyDescent="0.25">
      <c r="A1132" s="149" t="s">
        <v>295</v>
      </c>
      <c r="B1132" s="150">
        <v>9420</v>
      </c>
      <c r="C1132" s="150">
        <v>9420</v>
      </c>
      <c r="D1132" s="150">
        <v>9420</v>
      </c>
    </row>
    <row r="1133" spans="1:4" s="120" customFormat="1" x14ac:dyDescent="0.25">
      <c r="A1133" s="148" t="s">
        <v>38</v>
      </c>
      <c r="B1133" s="132">
        <v>9420</v>
      </c>
      <c r="C1133" s="132">
        <v>9420</v>
      </c>
      <c r="D1133" s="132">
        <v>9420</v>
      </c>
    </row>
    <row r="1134" spans="1:4" x14ac:dyDescent="0.25">
      <c r="A1134" s="130" t="s">
        <v>18</v>
      </c>
      <c r="B1134" s="131">
        <v>9420</v>
      </c>
      <c r="C1134" s="131">
        <v>9420</v>
      </c>
      <c r="D1134" s="131">
        <v>9420</v>
      </c>
    </row>
    <row r="1135" spans="1:4" s="120" customFormat="1" x14ac:dyDescent="0.25">
      <c r="A1135" s="151" t="s">
        <v>51</v>
      </c>
      <c r="B1135" s="131">
        <v>6300</v>
      </c>
      <c r="C1135" s="131">
        <v>6300</v>
      </c>
      <c r="D1135" s="131">
        <v>6300</v>
      </c>
    </row>
    <row r="1136" spans="1:4" x14ac:dyDescent="0.25">
      <c r="A1136" s="151" t="s">
        <v>52</v>
      </c>
      <c r="B1136" s="131">
        <v>3120</v>
      </c>
      <c r="C1136" s="131">
        <v>3120</v>
      </c>
      <c r="D1136" s="131">
        <v>3120</v>
      </c>
    </row>
    <row r="1137" spans="1:4" x14ac:dyDescent="0.25">
      <c r="A1137" s="149" t="s">
        <v>296</v>
      </c>
      <c r="B1137" s="150">
        <v>711570</v>
      </c>
      <c r="C1137" s="150">
        <v>501422</v>
      </c>
      <c r="D1137" s="150">
        <v>681008</v>
      </c>
    </row>
    <row r="1138" spans="1:4" s="120" customFormat="1" x14ac:dyDescent="0.25">
      <c r="A1138" s="148" t="s">
        <v>38</v>
      </c>
      <c r="B1138" s="132">
        <v>711570</v>
      </c>
      <c r="C1138" s="132">
        <v>501422</v>
      </c>
      <c r="D1138" s="132">
        <v>681008</v>
      </c>
    </row>
    <row r="1139" spans="1:4" s="120" customFormat="1" x14ac:dyDescent="0.25">
      <c r="A1139" s="130" t="s">
        <v>18</v>
      </c>
      <c r="B1139" s="131">
        <v>15000</v>
      </c>
      <c r="C1139" s="131">
        <v>80000</v>
      </c>
      <c r="D1139" s="131">
        <v>80000</v>
      </c>
    </row>
    <row r="1140" spans="1:4" x14ac:dyDescent="0.25">
      <c r="A1140" s="151" t="s">
        <v>52</v>
      </c>
      <c r="B1140" s="131">
        <v>15000</v>
      </c>
      <c r="C1140" s="131">
        <v>80000</v>
      </c>
      <c r="D1140" s="131">
        <v>80000</v>
      </c>
    </row>
    <row r="1141" spans="1:4" x14ac:dyDescent="0.25">
      <c r="A1141" s="130" t="s">
        <v>19</v>
      </c>
      <c r="B1141" s="131">
        <v>696570</v>
      </c>
      <c r="C1141" s="131">
        <v>421422</v>
      </c>
      <c r="D1141" s="131">
        <v>601008</v>
      </c>
    </row>
    <row r="1142" spans="1:4" x14ac:dyDescent="0.25">
      <c r="A1142" s="151" t="s">
        <v>59</v>
      </c>
      <c r="B1142" s="131">
        <v>696570</v>
      </c>
      <c r="C1142" s="131">
        <v>421422</v>
      </c>
      <c r="D1142" s="131">
        <v>601008</v>
      </c>
    </row>
    <row r="1143" spans="1:4" x14ac:dyDescent="0.25">
      <c r="A1143" s="149" t="s">
        <v>297</v>
      </c>
      <c r="B1143" s="150">
        <v>74664</v>
      </c>
      <c r="C1143" s="150">
        <v>68773</v>
      </c>
      <c r="D1143" s="150">
        <v>68593</v>
      </c>
    </row>
    <row r="1144" spans="1:4" s="120" customFormat="1" x14ac:dyDescent="0.25">
      <c r="A1144" s="148" t="s">
        <v>38</v>
      </c>
      <c r="B1144" s="132">
        <v>74664</v>
      </c>
      <c r="C1144" s="132">
        <v>68773</v>
      </c>
      <c r="D1144" s="132">
        <v>68593</v>
      </c>
    </row>
    <row r="1145" spans="1:4" s="120" customFormat="1" x14ac:dyDescent="0.25">
      <c r="A1145" s="130" t="s">
        <v>18</v>
      </c>
      <c r="B1145" s="131">
        <v>74664</v>
      </c>
      <c r="C1145" s="131">
        <v>68773</v>
      </c>
      <c r="D1145" s="131">
        <v>68593</v>
      </c>
    </row>
    <row r="1146" spans="1:4" s="120" customFormat="1" x14ac:dyDescent="0.25">
      <c r="A1146" s="151" t="s">
        <v>51</v>
      </c>
      <c r="B1146" s="131">
        <v>3495</v>
      </c>
      <c r="C1146" s="131">
        <v>4660</v>
      </c>
      <c r="D1146" s="131">
        <v>4660</v>
      </c>
    </row>
    <row r="1147" spans="1:4" x14ac:dyDescent="0.25">
      <c r="A1147" s="151" t="s">
        <v>52</v>
      </c>
      <c r="B1147" s="131">
        <v>54709</v>
      </c>
      <c r="C1147" s="131">
        <v>54353</v>
      </c>
      <c r="D1147" s="131">
        <v>55673</v>
      </c>
    </row>
    <row r="1148" spans="1:4" x14ac:dyDescent="0.25">
      <c r="A1148" s="151" t="s">
        <v>55</v>
      </c>
      <c r="B1148" s="131">
        <v>3000</v>
      </c>
      <c r="C1148" s="131">
        <v>0</v>
      </c>
      <c r="D1148" s="131">
        <v>0</v>
      </c>
    </row>
    <row r="1149" spans="1:4" x14ac:dyDescent="0.25">
      <c r="A1149" s="151" t="s">
        <v>56</v>
      </c>
      <c r="B1149" s="131">
        <v>13460</v>
      </c>
      <c r="C1149" s="131">
        <v>9760</v>
      </c>
      <c r="D1149" s="131">
        <v>8260</v>
      </c>
    </row>
    <row r="1150" spans="1:4" x14ac:dyDescent="0.25">
      <c r="A1150" s="149" t="s">
        <v>298</v>
      </c>
      <c r="B1150" s="150">
        <v>5973</v>
      </c>
      <c r="C1150" s="150">
        <v>5973</v>
      </c>
      <c r="D1150" s="150">
        <v>5973</v>
      </c>
    </row>
    <row r="1151" spans="1:4" s="120" customFormat="1" x14ac:dyDescent="0.25">
      <c r="A1151" s="148" t="s">
        <v>38</v>
      </c>
      <c r="B1151" s="132">
        <v>5973</v>
      </c>
      <c r="C1151" s="132">
        <v>5973</v>
      </c>
      <c r="D1151" s="132">
        <v>5973</v>
      </c>
    </row>
    <row r="1152" spans="1:4" x14ac:dyDescent="0.25">
      <c r="A1152" s="130" t="s">
        <v>18</v>
      </c>
      <c r="B1152" s="131">
        <v>4579</v>
      </c>
      <c r="C1152" s="131">
        <v>4579</v>
      </c>
      <c r="D1152" s="131">
        <v>4579</v>
      </c>
    </row>
    <row r="1153" spans="1:4" x14ac:dyDescent="0.25">
      <c r="A1153" s="151" t="s">
        <v>52</v>
      </c>
      <c r="B1153" s="131">
        <v>4579</v>
      </c>
      <c r="C1153" s="131">
        <v>4579</v>
      </c>
      <c r="D1153" s="131">
        <v>4579</v>
      </c>
    </row>
    <row r="1154" spans="1:4" x14ac:dyDescent="0.25">
      <c r="A1154" s="130" t="s">
        <v>19</v>
      </c>
      <c r="B1154" s="131">
        <v>1394</v>
      </c>
      <c r="C1154" s="131">
        <v>1394</v>
      </c>
      <c r="D1154" s="131">
        <v>1394</v>
      </c>
    </row>
    <row r="1155" spans="1:4" x14ac:dyDescent="0.25">
      <c r="A1155" s="151" t="s">
        <v>59</v>
      </c>
      <c r="B1155" s="131">
        <v>1394</v>
      </c>
      <c r="C1155" s="131">
        <v>1394</v>
      </c>
      <c r="D1155" s="131">
        <v>1394</v>
      </c>
    </row>
    <row r="1156" spans="1:4" s="120" customFormat="1" x14ac:dyDescent="0.25">
      <c r="A1156" s="149" t="s">
        <v>299</v>
      </c>
      <c r="B1156" s="150">
        <v>8000</v>
      </c>
      <c r="C1156" s="150">
        <v>35500</v>
      </c>
      <c r="D1156" s="150">
        <v>35500</v>
      </c>
    </row>
    <row r="1157" spans="1:4" s="120" customFormat="1" x14ac:dyDescent="0.25">
      <c r="A1157" s="148" t="s">
        <v>38</v>
      </c>
      <c r="B1157" s="132">
        <v>8000</v>
      </c>
      <c r="C1157" s="132">
        <v>35500</v>
      </c>
      <c r="D1157" s="132">
        <v>35500</v>
      </c>
    </row>
    <row r="1158" spans="1:4" x14ac:dyDescent="0.25">
      <c r="A1158" s="130" t="s">
        <v>18</v>
      </c>
      <c r="B1158" s="131">
        <v>8000</v>
      </c>
      <c r="C1158" s="131">
        <v>35500</v>
      </c>
      <c r="D1158" s="131">
        <v>35500</v>
      </c>
    </row>
    <row r="1159" spans="1:4" s="120" customFormat="1" x14ac:dyDescent="0.25">
      <c r="A1159" s="151" t="s">
        <v>51</v>
      </c>
      <c r="B1159" s="131">
        <v>7000</v>
      </c>
      <c r="C1159" s="131">
        <v>31500</v>
      </c>
      <c r="D1159" s="131">
        <v>31500</v>
      </c>
    </row>
    <row r="1160" spans="1:4" x14ac:dyDescent="0.25">
      <c r="A1160" s="151" t="s">
        <v>52</v>
      </c>
      <c r="B1160" s="131">
        <v>1000</v>
      </c>
      <c r="C1160" s="131">
        <v>4000</v>
      </c>
      <c r="D1160" s="131">
        <v>4000</v>
      </c>
    </row>
    <row r="1161" spans="1:4" ht="18" customHeight="1" x14ac:dyDescent="0.25">
      <c r="A1161" s="149" t="s">
        <v>300</v>
      </c>
      <c r="B1161" s="150">
        <v>970206</v>
      </c>
      <c r="C1161" s="150">
        <v>0</v>
      </c>
      <c r="D1161" s="150">
        <v>0</v>
      </c>
    </row>
    <row r="1162" spans="1:4" s="120" customFormat="1" x14ac:dyDescent="0.25">
      <c r="A1162" s="148" t="s">
        <v>38</v>
      </c>
      <c r="B1162" s="132">
        <v>970206</v>
      </c>
      <c r="C1162" s="132">
        <v>0</v>
      </c>
      <c r="D1162" s="132">
        <v>0</v>
      </c>
    </row>
    <row r="1163" spans="1:4" x14ac:dyDescent="0.25">
      <c r="A1163" s="130" t="s">
        <v>18</v>
      </c>
      <c r="B1163" s="131">
        <v>970206</v>
      </c>
      <c r="C1163" s="131">
        <v>0</v>
      </c>
      <c r="D1163" s="131">
        <v>0</v>
      </c>
    </row>
    <row r="1164" spans="1:4" x14ac:dyDescent="0.25">
      <c r="A1164" s="151" t="s">
        <v>55</v>
      </c>
      <c r="B1164" s="131">
        <v>970206</v>
      </c>
      <c r="C1164" s="131">
        <v>0</v>
      </c>
      <c r="D1164" s="131">
        <v>0</v>
      </c>
    </row>
    <row r="1165" spans="1:4" s="120" customFormat="1" ht="18" customHeight="1" x14ac:dyDescent="0.25">
      <c r="A1165" s="149" t="s">
        <v>301</v>
      </c>
      <c r="B1165" s="150">
        <v>132723</v>
      </c>
      <c r="C1165" s="150">
        <v>0</v>
      </c>
      <c r="D1165" s="150">
        <v>0</v>
      </c>
    </row>
    <row r="1166" spans="1:4" s="120" customFormat="1" x14ac:dyDescent="0.25">
      <c r="A1166" s="148" t="s">
        <v>38</v>
      </c>
      <c r="B1166" s="132">
        <v>132723</v>
      </c>
      <c r="C1166" s="132">
        <v>0</v>
      </c>
      <c r="D1166" s="132">
        <v>0</v>
      </c>
    </row>
    <row r="1167" spans="1:4" x14ac:dyDescent="0.25">
      <c r="A1167" s="130" t="s">
        <v>19</v>
      </c>
      <c r="B1167" s="131">
        <v>132723</v>
      </c>
      <c r="C1167" s="131">
        <v>0</v>
      </c>
      <c r="D1167" s="131">
        <v>0</v>
      </c>
    </row>
    <row r="1168" spans="1:4" x14ac:dyDescent="0.25">
      <c r="A1168" s="151" t="s">
        <v>61</v>
      </c>
      <c r="B1168" s="131">
        <v>132723</v>
      </c>
      <c r="C1168" s="131">
        <v>0</v>
      </c>
      <c r="D1168" s="131">
        <v>0</v>
      </c>
    </row>
    <row r="1169" spans="1:4" s="120" customFormat="1" x14ac:dyDescent="0.25">
      <c r="A1169" s="149" t="s">
        <v>302</v>
      </c>
      <c r="B1169" s="150">
        <v>3700000</v>
      </c>
      <c r="C1169" s="150">
        <v>8600000</v>
      </c>
      <c r="D1169" s="150">
        <v>2100000</v>
      </c>
    </row>
    <row r="1170" spans="1:4" s="120" customFormat="1" x14ac:dyDescent="0.25">
      <c r="A1170" s="148" t="s">
        <v>47</v>
      </c>
      <c r="B1170" s="132">
        <v>100000</v>
      </c>
      <c r="C1170" s="132">
        <v>2300000</v>
      </c>
      <c r="D1170" s="132">
        <v>244000</v>
      </c>
    </row>
    <row r="1171" spans="1:4" x14ac:dyDescent="0.25">
      <c r="A1171" s="130" t="s">
        <v>19</v>
      </c>
      <c r="B1171" s="131">
        <v>100000</v>
      </c>
      <c r="C1171" s="131">
        <v>2300000</v>
      </c>
      <c r="D1171" s="131">
        <v>244000</v>
      </c>
    </row>
    <row r="1172" spans="1:4" x14ac:dyDescent="0.25">
      <c r="A1172" s="151" t="s">
        <v>59</v>
      </c>
      <c r="B1172" s="131">
        <v>100000</v>
      </c>
      <c r="C1172" s="131">
        <v>2300000</v>
      </c>
      <c r="D1172" s="131">
        <v>244000</v>
      </c>
    </row>
    <row r="1173" spans="1:4" s="120" customFormat="1" x14ac:dyDescent="0.25">
      <c r="A1173" s="148" t="s">
        <v>44</v>
      </c>
      <c r="B1173" s="132">
        <v>2000000</v>
      </c>
      <c r="C1173" s="132">
        <v>2200000</v>
      </c>
      <c r="D1173" s="132">
        <v>256000</v>
      </c>
    </row>
    <row r="1174" spans="1:4" x14ac:dyDescent="0.25">
      <c r="A1174" s="130" t="s">
        <v>19</v>
      </c>
      <c r="B1174" s="131">
        <v>2000000</v>
      </c>
      <c r="C1174" s="131">
        <v>2200000</v>
      </c>
      <c r="D1174" s="131">
        <v>256000</v>
      </c>
    </row>
    <row r="1175" spans="1:4" s="120" customFormat="1" x14ac:dyDescent="0.25">
      <c r="A1175" s="151" t="s">
        <v>59</v>
      </c>
      <c r="B1175" s="131">
        <v>2000000</v>
      </c>
      <c r="C1175" s="131">
        <v>2200000</v>
      </c>
      <c r="D1175" s="131">
        <v>256000</v>
      </c>
    </row>
    <row r="1176" spans="1:4" s="120" customFormat="1" x14ac:dyDescent="0.25">
      <c r="A1176" s="148" t="s">
        <v>39</v>
      </c>
      <c r="B1176" s="132">
        <v>1600000</v>
      </c>
      <c r="C1176" s="132">
        <v>1600000</v>
      </c>
      <c r="D1176" s="132">
        <v>1600000</v>
      </c>
    </row>
    <row r="1177" spans="1:4" x14ac:dyDescent="0.25">
      <c r="A1177" s="130" t="s">
        <v>19</v>
      </c>
      <c r="B1177" s="131">
        <v>1600000</v>
      </c>
      <c r="C1177" s="131">
        <v>1600000</v>
      </c>
      <c r="D1177" s="131">
        <v>1600000</v>
      </c>
    </row>
    <row r="1178" spans="1:4" x14ac:dyDescent="0.25">
      <c r="A1178" s="151" t="s">
        <v>59</v>
      </c>
      <c r="B1178" s="131">
        <v>1600000</v>
      </c>
      <c r="C1178" s="131">
        <v>1600000</v>
      </c>
      <c r="D1178" s="131">
        <v>1600000</v>
      </c>
    </row>
    <row r="1179" spans="1:4" s="120" customFormat="1" x14ac:dyDescent="0.25">
      <c r="A1179" s="148" t="s">
        <v>60</v>
      </c>
      <c r="B1179" s="132">
        <v>0</v>
      </c>
      <c r="C1179" s="132">
        <v>2500000</v>
      </c>
      <c r="D1179" s="132">
        <v>0</v>
      </c>
    </row>
    <row r="1180" spans="1:4" x14ac:dyDescent="0.25">
      <c r="A1180" s="130" t="s">
        <v>19</v>
      </c>
      <c r="B1180" s="131">
        <v>0</v>
      </c>
      <c r="C1180" s="131">
        <v>2500000</v>
      </c>
      <c r="D1180" s="131">
        <v>0</v>
      </c>
    </row>
    <row r="1181" spans="1:4" s="120" customFormat="1" x14ac:dyDescent="0.25">
      <c r="A1181" s="151" t="s">
        <v>59</v>
      </c>
      <c r="B1181" s="131">
        <v>0</v>
      </c>
      <c r="C1181" s="131">
        <v>2500000</v>
      </c>
      <c r="D1181" s="131">
        <v>0</v>
      </c>
    </row>
    <row r="1182" spans="1:4" s="120" customFormat="1" x14ac:dyDescent="0.25">
      <c r="A1182" s="151"/>
      <c r="B1182" s="131"/>
      <c r="C1182" s="131"/>
      <c r="D1182" s="131"/>
    </row>
    <row r="1183" spans="1:4" ht="17.25" customHeight="1" x14ac:dyDescent="0.25">
      <c r="A1183" s="130" t="s">
        <v>303</v>
      </c>
      <c r="B1183" s="131">
        <v>40965272</v>
      </c>
      <c r="C1183" s="131">
        <v>41954231</v>
      </c>
      <c r="D1183" s="131">
        <v>43259017</v>
      </c>
    </row>
    <row r="1184" spans="1:4" x14ac:dyDescent="0.25">
      <c r="A1184" s="149" t="s">
        <v>304</v>
      </c>
      <c r="B1184" s="150">
        <v>37046359</v>
      </c>
      <c r="C1184" s="150">
        <v>38481996</v>
      </c>
      <c r="D1184" s="150">
        <v>39972133</v>
      </c>
    </row>
    <row r="1185" spans="1:4" s="120" customFormat="1" x14ac:dyDescent="0.25">
      <c r="A1185" s="148" t="s">
        <v>47</v>
      </c>
      <c r="B1185" s="132">
        <v>9780578</v>
      </c>
      <c r="C1185" s="132">
        <v>11317198</v>
      </c>
      <c r="D1185" s="132">
        <v>11492610</v>
      </c>
    </row>
    <row r="1186" spans="1:4" x14ac:dyDescent="0.25">
      <c r="A1186" s="130" t="s">
        <v>18</v>
      </c>
      <c r="B1186" s="131">
        <v>9780578</v>
      </c>
      <c r="C1186" s="131">
        <v>11317198</v>
      </c>
      <c r="D1186" s="131">
        <v>11492610</v>
      </c>
    </row>
    <row r="1187" spans="1:4" x14ac:dyDescent="0.25">
      <c r="A1187" s="151" t="s">
        <v>51</v>
      </c>
      <c r="B1187" s="131">
        <v>6222297</v>
      </c>
      <c r="C1187" s="131">
        <v>7229605</v>
      </c>
      <c r="D1187" s="131">
        <v>7368111</v>
      </c>
    </row>
    <row r="1188" spans="1:4" s="120" customFormat="1" x14ac:dyDescent="0.25">
      <c r="A1188" s="151" t="s">
        <v>52</v>
      </c>
      <c r="B1188" s="131">
        <v>3518679</v>
      </c>
      <c r="C1188" s="131">
        <v>3928140</v>
      </c>
      <c r="D1188" s="131">
        <v>3967156</v>
      </c>
    </row>
    <row r="1189" spans="1:4" x14ac:dyDescent="0.25">
      <c r="A1189" s="151" t="s">
        <v>53</v>
      </c>
      <c r="B1189" s="131">
        <v>33765</v>
      </c>
      <c r="C1189" s="131">
        <v>155390</v>
      </c>
      <c r="D1189" s="131">
        <v>153410</v>
      </c>
    </row>
    <row r="1190" spans="1:4" x14ac:dyDescent="0.25">
      <c r="A1190" s="151" t="s">
        <v>56</v>
      </c>
      <c r="B1190" s="131">
        <v>3650</v>
      </c>
      <c r="C1190" s="131">
        <v>1900</v>
      </c>
      <c r="D1190" s="131">
        <v>1800</v>
      </c>
    </row>
    <row r="1191" spans="1:4" x14ac:dyDescent="0.25">
      <c r="A1191" s="151" t="s">
        <v>57</v>
      </c>
      <c r="B1191" s="131">
        <v>2187</v>
      </c>
      <c r="C1191" s="131">
        <v>2163</v>
      </c>
      <c r="D1191" s="131">
        <v>2133</v>
      </c>
    </row>
    <row r="1192" spans="1:4" s="120" customFormat="1" ht="17.25" customHeight="1" x14ac:dyDescent="0.25">
      <c r="A1192" s="148" t="s">
        <v>44</v>
      </c>
      <c r="B1192" s="132">
        <v>26625781</v>
      </c>
      <c r="C1192" s="132">
        <v>26328798</v>
      </c>
      <c r="D1192" s="132">
        <v>27642963</v>
      </c>
    </row>
    <row r="1193" spans="1:4" x14ac:dyDescent="0.25">
      <c r="A1193" s="130" t="s">
        <v>18</v>
      </c>
      <c r="B1193" s="131">
        <v>26625781</v>
      </c>
      <c r="C1193" s="131">
        <v>26328798</v>
      </c>
      <c r="D1193" s="131">
        <v>27642963</v>
      </c>
    </row>
    <row r="1194" spans="1:4" x14ac:dyDescent="0.25">
      <c r="A1194" s="151" t="s">
        <v>51</v>
      </c>
      <c r="B1194" s="131">
        <v>19313422</v>
      </c>
      <c r="C1194" s="131">
        <v>19141007</v>
      </c>
      <c r="D1194" s="131">
        <v>19971902</v>
      </c>
    </row>
    <row r="1195" spans="1:4" x14ac:dyDescent="0.25">
      <c r="A1195" s="151" t="s">
        <v>52</v>
      </c>
      <c r="B1195" s="131">
        <v>7252553</v>
      </c>
      <c r="C1195" s="131">
        <v>7135981</v>
      </c>
      <c r="D1195" s="131">
        <v>7617741</v>
      </c>
    </row>
    <row r="1196" spans="1:4" s="120" customFormat="1" x14ac:dyDescent="0.25">
      <c r="A1196" s="151" t="s">
        <v>53</v>
      </c>
      <c r="B1196" s="131">
        <v>55250</v>
      </c>
      <c r="C1196" s="131">
        <v>47780</v>
      </c>
      <c r="D1196" s="131">
        <v>49160</v>
      </c>
    </row>
    <row r="1197" spans="1:4" x14ac:dyDescent="0.25">
      <c r="A1197" s="151" t="s">
        <v>56</v>
      </c>
      <c r="B1197" s="131">
        <v>3350</v>
      </c>
      <c r="C1197" s="131">
        <v>3100</v>
      </c>
      <c r="D1197" s="131">
        <v>3200</v>
      </c>
    </row>
    <row r="1198" spans="1:4" x14ac:dyDescent="0.25">
      <c r="A1198" s="151" t="s">
        <v>57</v>
      </c>
      <c r="B1198" s="131">
        <v>1206</v>
      </c>
      <c r="C1198" s="131">
        <v>930</v>
      </c>
      <c r="D1198" s="131">
        <v>960</v>
      </c>
    </row>
    <row r="1199" spans="1:4" s="120" customFormat="1" ht="17.25" customHeight="1" x14ac:dyDescent="0.25">
      <c r="A1199" s="148" t="s">
        <v>41</v>
      </c>
      <c r="B1199" s="132">
        <v>140000</v>
      </c>
      <c r="C1199" s="132">
        <v>200000</v>
      </c>
      <c r="D1199" s="132">
        <v>200000</v>
      </c>
    </row>
    <row r="1200" spans="1:4" s="120" customFormat="1" x14ac:dyDescent="0.25">
      <c r="A1200" s="130" t="s">
        <v>18</v>
      </c>
      <c r="B1200" s="131">
        <v>140000</v>
      </c>
      <c r="C1200" s="131">
        <v>200000</v>
      </c>
      <c r="D1200" s="131">
        <v>200000</v>
      </c>
    </row>
    <row r="1201" spans="1:4" x14ac:dyDescent="0.25">
      <c r="A1201" s="151" t="s">
        <v>51</v>
      </c>
      <c r="B1201" s="131">
        <v>123000</v>
      </c>
      <c r="C1201" s="131">
        <v>200000</v>
      </c>
      <c r="D1201" s="131">
        <v>200000</v>
      </c>
    </row>
    <row r="1202" spans="1:4" x14ac:dyDescent="0.25">
      <c r="A1202" s="151" t="s">
        <v>52</v>
      </c>
      <c r="B1202" s="131">
        <v>17000</v>
      </c>
      <c r="C1202" s="131">
        <v>0</v>
      </c>
      <c r="D1202" s="131">
        <v>0</v>
      </c>
    </row>
    <row r="1203" spans="1:4" s="120" customFormat="1" ht="18" customHeight="1" x14ac:dyDescent="0.25">
      <c r="A1203" s="148" t="s">
        <v>42</v>
      </c>
      <c r="B1203" s="132">
        <v>480000</v>
      </c>
      <c r="C1203" s="132">
        <v>606000</v>
      </c>
      <c r="D1203" s="132">
        <v>606560</v>
      </c>
    </row>
    <row r="1204" spans="1:4" x14ac:dyDescent="0.25">
      <c r="A1204" s="130" t="s">
        <v>18</v>
      </c>
      <c r="B1204" s="131">
        <v>480000</v>
      </c>
      <c r="C1204" s="131">
        <v>606000</v>
      </c>
      <c r="D1204" s="131">
        <v>606560</v>
      </c>
    </row>
    <row r="1205" spans="1:4" x14ac:dyDescent="0.25">
      <c r="A1205" s="151" t="s">
        <v>51</v>
      </c>
      <c r="B1205" s="131">
        <v>121850</v>
      </c>
      <c r="C1205" s="131">
        <v>198400</v>
      </c>
      <c r="D1205" s="131">
        <v>198848</v>
      </c>
    </row>
    <row r="1206" spans="1:4" x14ac:dyDescent="0.25">
      <c r="A1206" s="151" t="s">
        <v>52</v>
      </c>
      <c r="B1206" s="131">
        <v>358150</v>
      </c>
      <c r="C1206" s="131">
        <v>407600</v>
      </c>
      <c r="D1206" s="131">
        <v>407712</v>
      </c>
    </row>
    <row r="1207" spans="1:4" s="120" customFormat="1" x14ac:dyDescent="0.25">
      <c r="A1207" s="148" t="s">
        <v>74</v>
      </c>
      <c r="B1207" s="132">
        <v>20000</v>
      </c>
      <c r="C1207" s="132">
        <v>30000</v>
      </c>
      <c r="D1207" s="132">
        <v>30000</v>
      </c>
    </row>
    <row r="1208" spans="1:4" s="120" customFormat="1" x14ac:dyDescent="0.25">
      <c r="A1208" s="130" t="s">
        <v>18</v>
      </c>
      <c r="B1208" s="131">
        <v>20000</v>
      </c>
      <c r="C1208" s="131">
        <v>30000</v>
      </c>
      <c r="D1208" s="131">
        <v>30000</v>
      </c>
    </row>
    <row r="1209" spans="1:4" x14ac:dyDescent="0.25">
      <c r="A1209" s="151" t="s">
        <v>52</v>
      </c>
      <c r="B1209" s="131">
        <v>20000</v>
      </c>
      <c r="C1209" s="131">
        <v>30000</v>
      </c>
      <c r="D1209" s="131">
        <v>30000</v>
      </c>
    </row>
    <row r="1210" spans="1:4" x14ac:dyDescent="0.25">
      <c r="A1210" s="149" t="s">
        <v>305</v>
      </c>
      <c r="B1210" s="150">
        <v>1705690</v>
      </c>
      <c r="C1210" s="150">
        <v>1205578</v>
      </c>
      <c r="D1210" s="150">
        <v>1026583</v>
      </c>
    </row>
    <row r="1211" spans="1:4" s="120" customFormat="1" x14ac:dyDescent="0.25">
      <c r="A1211" s="148" t="s">
        <v>47</v>
      </c>
      <c r="B1211" s="132">
        <v>1183165</v>
      </c>
      <c r="C1211" s="132">
        <v>653753</v>
      </c>
      <c r="D1211" s="132">
        <v>475058</v>
      </c>
    </row>
    <row r="1212" spans="1:4" x14ac:dyDescent="0.25">
      <c r="A1212" s="130" t="s">
        <v>19</v>
      </c>
      <c r="B1212" s="131">
        <v>1183165</v>
      </c>
      <c r="C1212" s="131">
        <v>653753</v>
      </c>
      <c r="D1212" s="131">
        <v>475058</v>
      </c>
    </row>
    <row r="1213" spans="1:4" x14ac:dyDescent="0.25">
      <c r="A1213" s="151" t="s">
        <v>59</v>
      </c>
      <c r="B1213" s="131">
        <v>535365</v>
      </c>
      <c r="C1213" s="131">
        <v>503753</v>
      </c>
      <c r="D1213" s="131">
        <v>275167</v>
      </c>
    </row>
    <row r="1214" spans="1:4" s="120" customFormat="1" x14ac:dyDescent="0.25">
      <c r="A1214" s="151" t="s">
        <v>61</v>
      </c>
      <c r="B1214" s="131">
        <v>647800</v>
      </c>
      <c r="C1214" s="131">
        <v>150000</v>
      </c>
      <c r="D1214" s="131">
        <v>199891</v>
      </c>
    </row>
    <row r="1215" spans="1:4" s="120" customFormat="1" x14ac:dyDescent="0.25">
      <c r="A1215" s="148" t="s">
        <v>44</v>
      </c>
      <c r="B1215" s="132">
        <v>65200</v>
      </c>
      <c r="C1215" s="132">
        <v>14500</v>
      </c>
      <c r="D1215" s="132">
        <v>14000</v>
      </c>
    </row>
    <row r="1216" spans="1:4" x14ac:dyDescent="0.25">
      <c r="A1216" s="130" t="s">
        <v>19</v>
      </c>
      <c r="B1216" s="131">
        <v>65200</v>
      </c>
      <c r="C1216" s="131">
        <v>14500</v>
      </c>
      <c r="D1216" s="131">
        <v>14000</v>
      </c>
    </row>
    <row r="1217" spans="1:4" s="120" customFormat="1" x14ac:dyDescent="0.25">
      <c r="A1217" s="151" t="s">
        <v>59</v>
      </c>
      <c r="B1217" s="131">
        <v>26500</v>
      </c>
      <c r="C1217" s="131">
        <v>14500</v>
      </c>
      <c r="D1217" s="131">
        <v>14000</v>
      </c>
    </row>
    <row r="1218" spans="1:4" x14ac:dyDescent="0.25">
      <c r="A1218" s="151" t="s">
        <v>61</v>
      </c>
      <c r="B1218" s="131">
        <v>38700</v>
      </c>
      <c r="C1218" s="131">
        <v>0</v>
      </c>
      <c r="D1218" s="131">
        <v>0</v>
      </c>
    </row>
    <row r="1219" spans="1:4" s="120" customFormat="1" x14ac:dyDescent="0.25">
      <c r="A1219" s="148" t="s">
        <v>39</v>
      </c>
      <c r="B1219" s="132">
        <v>372825</v>
      </c>
      <c r="C1219" s="132">
        <v>392825</v>
      </c>
      <c r="D1219" s="132">
        <v>392825</v>
      </c>
    </row>
    <row r="1220" spans="1:4" x14ac:dyDescent="0.25">
      <c r="A1220" s="130" t="s">
        <v>19</v>
      </c>
      <c r="B1220" s="131">
        <v>372825</v>
      </c>
      <c r="C1220" s="131">
        <v>392825</v>
      </c>
      <c r="D1220" s="131">
        <v>392825</v>
      </c>
    </row>
    <row r="1221" spans="1:4" x14ac:dyDescent="0.25">
      <c r="A1221" s="151" t="s">
        <v>59</v>
      </c>
      <c r="B1221" s="131">
        <v>372825</v>
      </c>
      <c r="C1221" s="131">
        <v>392825</v>
      </c>
      <c r="D1221" s="131">
        <v>392825</v>
      </c>
    </row>
    <row r="1222" spans="1:4" s="120" customFormat="1" x14ac:dyDescent="0.25">
      <c r="A1222" s="148" t="s">
        <v>74</v>
      </c>
      <c r="B1222" s="132">
        <v>32000</v>
      </c>
      <c r="C1222" s="132">
        <v>42000</v>
      </c>
      <c r="D1222" s="132">
        <v>42200</v>
      </c>
    </row>
    <row r="1223" spans="1:4" s="120" customFormat="1" x14ac:dyDescent="0.25">
      <c r="A1223" s="130" t="s">
        <v>19</v>
      </c>
      <c r="B1223" s="131">
        <v>32000</v>
      </c>
      <c r="C1223" s="131">
        <v>42000</v>
      </c>
      <c r="D1223" s="131">
        <v>42200</v>
      </c>
    </row>
    <row r="1224" spans="1:4" x14ac:dyDescent="0.25">
      <c r="A1224" s="151" t="s">
        <v>59</v>
      </c>
      <c r="B1224" s="131">
        <v>32000</v>
      </c>
      <c r="C1224" s="131">
        <v>42000</v>
      </c>
      <c r="D1224" s="131">
        <v>42200</v>
      </c>
    </row>
    <row r="1225" spans="1:4" s="120" customFormat="1" x14ac:dyDescent="0.25">
      <c r="A1225" s="148" t="s">
        <v>49</v>
      </c>
      <c r="B1225" s="132">
        <v>52500</v>
      </c>
      <c r="C1225" s="132">
        <v>102500</v>
      </c>
      <c r="D1225" s="132">
        <v>102500</v>
      </c>
    </row>
    <row r="1226" spans="1:4" x14ac:dyDescent="0.25">
      <c r="A1226" s="130" t="s">
        <v>19</v>
      </c>
      <c r="B1226" s="131">
        <v>52500</v>
      </c>
      <c r="C1226" s="131">
        <v>102500</v>
      </c>
      <c r="D1226" s="131">
        <v>102500</v>
      </c>
    </row>
    <row r="1227" spans="1:4" x14ac:dyDescent="0.25">
      <c r="A1227" s="151" t="s">
        <v>59</v>
      </c>
      <c r="B1227" s="131">
        <v>51000</v>
      </c>
      <c r="C1227" s="131">
        <v>102500</v>
      </c>
      <c r="D1227" s="131">
        <v>102500</v>
      </c>
    </row>
    <row r="1228" spans="1:4" s="120" customFormat="1" x14ac:dyDescent="0.25">
      <c r="A1228" s="151" t="s">
        <v>61</v>
      </c>
      <c r="B1228" s="131">
        <v>1500</v>
      </c>
      <c r="C1228" s="131">
        <v>0</v>
      </c>
      <c r="D1228" s="131">
        <v>0</v>
      </c>
    </row>
    <row r="1229" spans="1:4" x14ac:dyDescent="0.25">
      <c r="A1229" s="149" t="s">
        <v>306</v>
      </c>
      <c r="B1229" s="150">
        <v>87600</v>
      </c>
      <c r="C1229" s="150">
        <v>48700</v>
      </c>
      <c r="D1229" s="150">
        <v>48850</v>
      </c>
    </row>
    <row r="1230" spans="1:4" s="120" customFormat="1" x14ac:dyDescent="0.25">
      <c r="A1230" s="148" t="s">
        <v>47</v>
      </c>
      <c r="B1230" s="132">
        <v>34878</v>
      </c>
      <c r="C1230" s="132">
        <v>22600</v>
      </c>
      <c r="D1230" s="132">
        <v>22550</v>
      </c>
    </row>
    <row r="1231" spans="1:4" x14ac:dyDescent="0.25">
      <c r="A1231" s="130" t="s">
        <v>18</v>
      </c>
      <c r="B1231" s="131">
        <v>3700</v>
      </c>
      <c r="C1231" s="131">
        <v>3700</v>
      </c>
      <c r="D1231" s="131">
        <v>3700</v>
      </c>
    </row>
    <row r="1232" spans="1:4" s="120" customFormat="1" x14ac:dyDescent="0.25">
      <c r="A1232" s="151" t="s">
        <v>52</v>
      </c>
      <c r="B1232" s="131">
        <v>3700</v>
      </c>
      <c r="C1232" s="131">
        <v>3700</v>
      </c>
      <c r="D1232" s="131">
        <v>3700</v>
      </c>
    </row>
    <row r="1233" spans="1:4" x14ac:dyDescent="0.25">
      <c r="A1233" s="130" t="s">
        <v>19</v>
      </c>
      <c r="B1233" s="131">
        <v>31178</v>
      </c>
      <c r="C1233" s="131">
        <v>18900</v>
      </c>
      <c r="D1233" s="131">
        <v>18850</v>
      </c>
    </row>
    <row r="1234" spans="1:4" x14ac:dyDescent="0.25">
      <c r="A1234" s="151" t="s">
        <v>58</v>
      </c>
      <c r="B1234" s="131">
        <v>6165</v>
      </c>
      <c r="C1234" s="131">
        <v>2900</v>
      </c>
      <c r="D1234" s="131">
        <v>2800</v>
      </c>
    </row>
    <row r="1235" spans="1:4" x14ac:dyDescent="0.25">
      <c r="A1235" s="151" t="s">
        <v>59</v>
      </c>
      <c r="B1235" s="131">
        <v>25013</v>
      </c>
      <c r="C1235" s="131">
        <v>16000</v>
      </c>
      <c r="D1235" s="131">
        <v>16050</v>
      </c>
    </row>
    <row r="1236" spans="1:4" s="120" customFormat="1" x14ac:dyDescent="0.25">
      <c r="A1236" s="148" t="s">
        <v>44</v>
      </c>
      <c r="B1236" s="132">
        <v>38722</v>
      </c>
      <c r="C1236" s="132">
        <v>12100</v>
      </c>
      <c r="D1236" s="132">
        <v>12300</v>
      </c>
    </row>
    <row r="1237" spans="1:4" s="120" customFormat="1" x14ac:dyDescent="0.25">
      <c r="A1237" s="130" t="s">
        <v>18</v>
      </c>
      <c r="B1237" s="131">
        <v>4300</v>
      </c>
      <c r="C1237" s="131">
        <v>4300</v>
      </c>
      <c r="D1237" s="131">
        <v>4300</v>
      </c>
    </row>
    <row r="1238" spans="1:4" x14ac:dyDescent="0.25">
      <c r="A1238" s="151" t="s">
        <v>52</v>
      </c>
      <c r="B1238" s="131">
        <v>4300</v>
      </c>
      <c r="C1238" s="131">
        <v>4300</v>
      </c>
      <c r="D1238" s="131">
        <v>4300</v>
      </c>
    </row>
    <row r="1239" spans="1:4" x14ac:dyDescent="0.25">
      <c r="A1239" s="130" t="s">
        <v>19</v>
      </c>
      <c r="B1239" s="131">
        <v>34422</v>
      </c>
      <c r="C1239" s="131">
        <v>7800</v>
      </c>
      <c r="D1239" s="131">
        <v>8000</v>
      </c>
    </row>
    <row r="1240" spans="1:4" x14ac:dyDescent="0.25">
      <c r="A1240" s="151" t="s">
        <v>58</v>
      </c>
      <c r="B1240" s="131">
        <v>10485</v>
      </c>
      <c r="C1240" s="131">
        <v>3100</v>
      </c>
      <c r="D1240" s="131">
        <v>3200</v>
      </c>
    </row>
    <row r="1241" spans="1:4" s="120" customFormat="1" x14ac:dyDescent="0.25">
      <c r="A1241" s="151" t="s">
        <v>59</v>
      </c>
      <c r="B1241" s="131">
        <v>23937</v>
      </c>
      <c r="C1241" s="131">
        <v>4700</v>
      </c>
      <c r="D1241" s="131">
        <v>4800</v>
      </c>
    </row>
    <row r="1242" spans="1:4" s="120" customFormat="1" x14ac:dyDescent="0.25">
      <c r="A1242" s="148" t="s">
        <v>39</v>
      </c>
      <c r="B1242" s="132">
        <v>14000</v>
      </c>
      <c r="C1242" s="132">
        <v>14000</v>
      </c>
      <c r="D1242" s="132">
        <v>14000</v>
      </c>
    </row>
    <row r="1243" spans="1:4" x14ac:dyDescent="0.25">
      <c r="A1243" s="130" t="s">
        <v>19</v>
      </c>
      <c r="B1243" s="131">
        <v>14000</v>
      </c>
      <c r="C1243" s="131">
        <v>14000</v>
      </c>
      <c r="D1243" s="131">
        <v>14000</v>
      </c>
    </row>
    <row r="1244" spans="1:4" s="120" customFormat="1" x14ac:dyDescent="0.25">
      <c r="A1244" s="151" t="s">
        <v>59</v>
      </c>
      <c r="B1244" s="131">
        <v>14000</v>
      </c>
      <c r="C1244" s="131">
        <v>14000</v>
      </c>
      <c r="D1244" s="131">
        <v>14000</v>
      </c>
    </row>
    <row r="1245" spans="1:4" x14ac:dyDescent="0.25">
      <c r="A1245" s="149" t="s">
        <v>307</v>
      </c>
      <c r="B1245" s="150">
        <v>1189309</v>
      </c>
      <c r="C1245" s="150">
        <v>1142459</v>
      </c>
      <c r="D1245" s="150">
        <v>1143724</v>
      </c>
    </row>
    <row r="1246" spans="1:4" s="120" customFormat="1" ht="13.5" customHeight="1" x14ac:dyDescent="0.25">
      <c r="A1246" s="148" t="s">
        <v>47</v>
      </c>
      <c r="B1246" s="132">
        <v>397339</v>
      </c>
      <c r="C1246" s="132">
        <v>546337</v>
      </c>
      <c r="D1246" s="132">
        <v>664990</v>
      </c>
    </row>
    <row r="1247" spans="1:4" ht="13.5" customHeight="1" x14ac:dyDescent="0.25">
      <c r="A1247" s="130" t="s">
        <v>18</v>
      </c>
      <c r="B1247" s="131">
        <v>397339</v>
      </c>
      <c r="C1247" s="131">
        <v>546337</v>
      </c>
      <c r="D1247" s="131">
        <v>664990</v>
      </c>
    </row>
    <row r="1248" spans="1:4" ht="13.5" customHeight="1" x14ac:dyDescent="0.25">
      <c r="A1248" s="151" t="s">
        <v>52</v>
      </c>
      <c r="B1248" s="131">
        <v>397339</v>
      </c>
      <c r="C1248" s="131">
        <v>546337</v>
      </c>
      <c r="D1248" s="131">
        <v>664990</v>
      </c>
    </row>
    <row r="1249" spans="1:4" s="120" customFormat="1" ht="13.5" customHeight="1" x14ac:dyDescent="0.25">
      <c r="A1249" s="148" t="s">
        <v>44</v>
      </c>
      <c r="B1249" s="132">
        <v>742511</v>
      </c>
      <c r="C1249" s="132">
        <v>565663</v>
      </c>
      <c r="D1249" s="132">
        <v>448275</v>
      </c>
    </row>
    <row r="1250" spans="1:4" ht="13.5" customHeight="1" x14ac:dyDescent="0.25">
      <c r="A1250" s="130" t="s">
        <v>18</v>
      </c>
      <c r="B1250" s="131">
        <v>742511</v>
      </c>
      <c r="C1250" s="131">
        <v>565663</v>
      </c>
      <c r="D1250" s="131">
        <v>448275</v>
      </c>
    </row>
    <row r="1251" spans="1:4" ht="13.5" customHeight="1" x14ac:dyDescent="0.25">
      <c r="A1251" s="151" t="s">
        <v>52</v>
      </c>
      <c r="B1251" s="131">
        <v>742511</v>
      </c>
      <c r="C1251" s="131">
        <v>565663</v>
      </c>
      <c r="D1251" s="131">
        <v>448275</v>
      </c>
    </row>
    <row r="1252" spans="1:4" s="120" customFormat="1" ht="13.5" customHeight="1" x14ac:dyDescent="0.25">
      <c r="A1252" s="148" t="s">
        <v>39</v>
      </c>
      <c r="B1252" s="132">
        <v>37888</v>
      </c>
      <c r="C1252" s="132">
        <v>17888</v>
      </c>
      <c r="D1252" s="132">
        <v>17888</v>
      </c>
    </row>
    <row r="1253" spans="1:4" ht="13.5" customHeight="1" x14ac:dyDescent="0.25">
      <c r="A1253" s="130" t="s">
        <v>18</v>
      </c>
      <c r="B1253" s="131">
        <v>37888</v>
      </c>
      <c r="C1253" s="131">
        <v>17888</v>
      </c>
      <c r="D1253" s="131">
        <v>17888</v>
      </c>
    </row>
    <row r="1254" spans="1:4" ht="13.5" customHeight="1" x14ac:dyDescent="0.25">
      <c r="A1254" s="151" t="s">
        <v>52</v>
      </c>
      <c r="B1254" s="131">
        <v>37888</v>
      </c>
      <c r="C1254" s="131">
        <v>17888</v>
      </c>
      <c r="D1254" s="131">
        <v>17888</v>
      </c>
    </row>
    <row r="1255" spans="1:4" s="120" customFormat="1" ht="13.5" customHeight="1" x14ac:dyDescent="0.25">
      <c r="A1255" s="148" t="s">
        <v>49</v>
      </c>
      <c r="B1255" s="132">
        <v>11571</v>
      </c>
      <c r="C1255" s="132">
        <v>12571</v>
      </c>
      <c r="D1255" s="132">
        <v>12571</v>
      </c>
    </row>
    <row r="1256" spans="1:4" ht="13.5" customHeight="1" x14ac:dyDescent="0.25">
      <c r="A1256" s="130" t="s">
        <v>18</v>
      </c>
      <c r="B1256" s="131">
        <v>11571</v>
      </c>
      <c r="C1256" s="131">
        <v>12571</v>
      </c>
      <c r="D1256" s="131">
        <v>12571</v>
      </c>
    </row>
    <row r="1257" spans="1:4" ht="13.5" customHeight="1" x14ac:dyDescent="0.25">
      <c r="A1257" s="151" t="s">
        <v>52</v>
      </c>
      <c r="B1257" s="131">
        <v>11571</v>
      </c>
      <c r="C1257" s="131">
        <v>12571</v>
      </c>
      <c r="D1257" s="131">
        <v>12571</v>
      </c>
    </row>
    <row r="1258" spans="1:4" x14ac:dyDescent="0.25">
      <c r="A1258" s="149" t="s">
        <v>308</v>
      </c>
      <c r="B1258" s="150">
        <v>936314</v>
      </c>
      <c r="C1258" s="150">
        <v>1075498</v>
      </c>
      <c r="D1258" s="150">
        <v>1067727</v>
      </c>
    </row>
    <row r="1259" spans="1:4" s="120" customFormat="1" ht="14.25" customHeight="1" x14ac:dyDescent="0.25">
      <c r="A1259" s="148" t="s">
        <v>47</v>
      </c>
      <c r="B1259" s="132">
        <v>8634</v>
      </c>
      <c r="C1259" s="132">
        <v>175508</v>
      </c>
      <c r="D1259" s="132">
        <v>170225</v>
      </c>
    </row>
    <row r="1260" spans="1:4" ht="14.25" customHeight="1" x14ac:dyDescent="0.25">
      <c r="A1260" s="130" t="s">
        <v>18</v>
      </c>
      <c r="B1260" s="131">
        <v>8250</v>
      </c>
      <c r="C1260" s="131">
        <v>25000</v>
      </c>
      <c r="D1260" s="131">
        <v>19717</v>
      </c>
    </row>
    <row r="1261" spans="1:4" ht="14.25" customHeight="1" x14ac:dyDescent="0.25">
      <c r="A1261" s="151" t="s">
        <v>53</v>
      </c>
      <c r="B1261" s="131">
        <v>8250</v>
      </c>
      <c r="C1261" s="131">
        <v>25000</v>
      </c>
      <c r="D1261" s="131">
        <v>19717</v>
      </c>
    </row>
    <row r="1262" spans="1:4" ht="14.25" customHeight="1" x14ac:dyDescent="0.25">
      <c r="A1262" s="130" t="s">
        <v>22</v>
      </c>
      <c r="B1262" s="131">
        <v>384</v>
      </c>
      <c r="C1262" s="131">
        <v>150508</v>
      </c>
      <c r="D1262" s="131">
        <v>150508</v>
      </c>
    </row>
    <row r="1263" spans="1:4" s="120" customFormat="1" ht="14.25" customHeight="1" x14ac:dyDescent="0.25">
      <c r="A1263" s="151" t="s">
        <v>69</v>
      </c>
      <c r="B1263" s="131">
        <v>384</v>
      </c>
      <c r="C1263" s="131">
        <v>150508</v>
      </c>
      <c r="D1263" s="131">
        <v>150508</v>
      </c>
    </row>
    <row r="1264" spans="1:4" s="120" customFormat="1" ht="14.25" customHeight="1" x14ac:dyDescent="0.25">
      <c r="A1264" s="148" t="s">
        <v>44</v>
      </c>
      <c r="B1264" s="132">
        <v>359789</v>
      </c>
      <c r="C1264" s="132">
        <v>335099</v>
      </c>
      <c r="D1264" s="132">
        <v>332611</v>
      </c>
    </row>
    <row r="1265" spans="1:4" ht="14.25" customHeight="1" x14ac:dyDescent="0.25">
      <c r="A1265" s="130" t="s">
        <v>18</v>
      </c>
      <c r="B1265" s="131">
        <v>62231</v>
      </c>
      <c r="C1265" s="131">
        <v>37541</v>
      </c>
      <c r="D1265" s="131">
        <v>35053</v>
      </c>
    </row>
    <row r="1266" spans="1:4" ht="14.25" customHeight="1" x14ac:dyDescent="0.25">
      <c r="A1266" s="151" t="s">
        <v>53</v>
      </c>
      <c r="B1266" s="131">
        <v>62231</v>
      </c>
      <c r="C1266" s="131">
        <v>37541</v>
      </c>
      <c r="D1266" s="131">
        <v>35053</v>
      </c>
    </row>
    <row r="1267" spans="1:4" ht="14.25" customHeight="1" x14ac:dyDescent="0.25">
      <c r="A1267" s="130" t="s">
        <v>22</v>
      </c>
      <c r="B1267" s="131">
        <v>297558</v>
      </c>
      <c r="C1267" s="131">
        <v>297558</v>
      </c>
      <c r="D1267" s="131">
        <v>297558</v>
      </c>
    </row>
    <row r="1268" spans="1:4" ht="14.25" customHeight="1" x14ac:dyDescent="0.25">
      <c r="A1268" s="151" t="s">
        <v>69</v>
      </c>
      <c r="B1268" s="131">
        <v>297558</v>
      </c>
      <c r="C1268" s="131">
        <v>297558</v>
      </c>
      <c r="D1268" s="131">
        <v>297558</v>
      </c>
    </row>
    <row r="1269" spans="1:4" s="120" customFormat="1" ht="14.25" customHeight="1" x14ac:dyDescent="0.25">
      <c r="A1269" s="148" t="s">
        <v>39</v>
      </c>
      <c r="B1269" s="132">
        <v>567891</v>
      </c>
      <c r="C1269" s="132">
        <v>564891</v>
      </c>
      <c r="D1269" s="132">
        <v>564891</v>
      </c>
    </row>
    <row r="1270" spans="1:4" ht="14.25" customHeight="1" x14ac:dyDescent="0.25">
      <c r="A1270" s="130" t="s">
        <v>18</v>
      </c>
      <c r="B1270" s="131">
        <v>46600</v>
      </c>
      <c r="C1270" s="131">
        <v>46600</v>
      </c>
      <c r="D1270" s="131">
        <v>46600</v>
      </c>
    </row>
    <row r="1271" spans="1:4" ht="14.25" customHeight="1" x14ac:dyDescent="0.25">
      <c r="A1271" s="151" t="s">
        <v>53</v>
      </c>
      <c r="B1271" s="131">
        <v>46600</v>
      </c>
      <c r="C1271" s="131">
        <v>46600</v>
      </c>
      <c r="D1271" s="131">
        <v>46600</v>
      </c>
    </row>
    <row r="1272" spans="1:4" s="120" customFormat="1" ht="14.25" customHeight="1" x14ac:dyDescent="0.25">
      <c r="A1272" s="130" t="s">
        <v>22</v>
      </c>
      <c r="B1272" s="131">
        <v>521291</v>
      </c>
      <c r="C1272" s="131">
        <v>518291</v>
      </c>
      <c r="D1272" s="131">
        <v>518291</v>
      </c>
    </row>
    <row r="1273" spans="1:4" ht="14.25" customHeight="1" x14ac:dyDescent="0.25">
      <c r="A1273" s="151" t="s">
        <v>69</v>
      </c>
      <c r="B1273" s="131">
        <v>521291</v>
      </c>
      <c r="C1273" s="131">
        <v>518291</v>
      </c>
      <c r="D1273" s="131">
        <v>518291</v>
      </c>
    </row>
    <row r="1274" spans="1:4" ht="14.25" customHeight="1" x14ac:dyDescent="0.25">
      <c r="A1274" s="151"/>
      <c r="B1274" s="131"/>
      <c r="C1274" s="131"/>
      <c r="D1274" s="131"/>
    </row>
    <row r="1275" spans="1:4" x14ac:dyDescent="0.25">
      <c r="A1275" s="152" t="s">
        <v>309</v>
      </c>
      <c r="B1275" s="153">
        <v>3739471</v>
      </c>
      <c r="C1275" s="153">
        <v>3619197</v>
      </c>
      <c r="D1275" s="153">
        <v>3657471</v>
      </c>
    </row>
    <row r="1276" spans="1:4" s="120" customFormat="1" x14ac:dyDescent="0.25">
      <c r="A1276" s="148" t="s">
        <v>38</v>
      </c>
      <c r="B1276" s="132">
        <v>900000</v>
      </c>
      <c r="C1276" s="132">
        <v>761726</v>
      </c>
      <c r="D1276" s="132">
        <v>800000</v>
      </c>
    </row>
    <row r="1277" spans="1:4" s="120" customFormat="1" x14ac:dyDescent="0.25">
      <c r="A1277" s="148" t="s">
        <v>47</v>
      </c>
      <c r="B1277" s="132">
        <v>36000</v>
      </c>
      <c r="C1277" s="132">
        <v>36000</v>
      </c>
      <c r="D1277" s="132">
        <v>36000</v>
      </c>
    </row>
    <row r="1278" spans="1:4" s="120" customFormat="1" x14ac:dyDescent="0.25">
      <c r="A1278" s="148" t="s">
        <v>44</v>
      </c>
      <c r="B1278" s="132">
        <v>2194500</v>
      </c>
      <c r="C1278" s="132">
        <v>2214500</v>
      </c>
      <c r="D1278" s="132">
        <v>2214500</v>
      </c>
    </row>
    <row r="1279" spans="1:4" s="120" customFormat="1" x14ac:dyDescent="0.25">
      <c r="A1279" s="148" t="s">
        <v>39</v>
      </c>
      <c r="B1279" s="132">
        <v>602971</v>
      </c>
      <c r="C1279" s="132">
        <v>602971</v>
      </c>
      <c r="D1279" s="132">
        <v>602971</v>
      </c>
    </row>
    <row r="1280" spans="1:4" s="120" customFormat="1" x14ac:dyDescent="0.25">
      <c r="A1280" s="148" t="s">
        <v>42</v>
      </c>
      <c r="B1280" s="132">
        <v>6000</v>
      </c>
      <c r="C1280" s="132">
        <v>4000</v>
      </c>
      <c r="D1280" s="132">
        <v>4000</v>
      </c>
    </row>
    <row r="1281" spans="1:4" s="120" customFormat="1" x14ac:dyDescent="0.25">
      <c r="A1281" s="148"/>
      <c r="B1281" s="132"/>
      <c r="C1281" s="132"/>
      <c r="D1281" s="132"/>
    </row>
    <row r="1282" spans="1:4" x14ac:dyDescent="0.25">
      <c r="A1282" s="130" t="s">
        <v>310</v>
      </c>
      <c r="B1282" s="131">
        <v>125868</v>
      </c>
      <c r="C1282" s="131">
        <v>132441</v>
      </c>
      <c r="D1282" s="131">
        <v>144023</v>
      </c>
    </row>
    <row r="1283" spans="1:4" x14ac:dyDescent="0.25">
      <c r="A1283" s="149" t="s">
        <v>311</v>
      </c>
      <c r="B1283" s="150">
        <v>102109</v>
      </c>
      <c r="C1283" s="150">
        <v>108682</v>
      </c>
      <c r="D1283" s="150">
        <v>120264</v>
      </c>
    </row>
    <row r="1284" spans="1:4" s="120" customFormat="1" x14ac:dyDescent="0.25">
      <c r="A1284" s="148" t="s">
        <v>38</v>
      </c>
      <c r="B1284" s="132">
        <v>102109</v>
      </c>
      <c r="C1284" s="132">
        <v>108682</v>
      </c>
      <c r="D1284" s="132">
        <v>120264</v>
      </c>
    </row>
    <row r="1285" spans="1:4" s="120" customFormat="1" x14ac:dyDescent="0.25">
      <c r="A1285" s="130" t="s">
        <v>18</v>
      </c>
      <c r="B1285" s="131">
        <v>102109</v>
      </c>
      <c r="C1285" s="131">
        <v>108682</v>
      </c>
      <c r="D1285" s="131">
        <v>120264</v>
      </c>
    </row>
    <row r="1286" spans="1:4" x14ac:dyDescent="0.25">
      <c r="A1286" s="151" t="s">
        <v>57</v>
      </c>
      <c r="B1286" s="131">
        <v>102109</v>
      </c>
      <c r="C1286" s="131">
        <v>108682</v>
      </c>
      <c r="D1286" s="131">
        <v>120264</v>
      </c>
    </row>
    <row r="1287" spans="1:4" x14ac:dyDescent="0.25">
      <c r="A1287" s="149" t="s">
        <v>312</v>
      </c>
      <c r="B1287" s="150">
        <v>1196</v>
      </c>
      <c r="C1287" s="150">
        <v>1196</v>
      </c>
      <c r="D1287" s="150">
        <v>1196</v>
      </c>
    </row>
    <row r="1288" spans="1:4" s="120" customFormat="1" x14ac:dyDescent="0.25">
      <c r="A1288" s="148" t="s">
        <v>38</v>
      </c>
      <c r="B1288" s="132">
        <v>1196</v>
      </c>
      <c r="C1288" s="132">
        <v>1196</v>
      </c>
      <c r="D1288" s="132">
        <v>1196</v>
      </c>
    </row>
    <row r="1289" spans="1:4" s="120" customFormat="1" x14ac:dyDescent="0.25">
      <c r="A1289" s="130" t="s">
        <v>18</v>
      </c>
      <c r="B1289" s="131">
        <v>1196</v>
      </c>
      <c r="C1289" s="131">
        <v>1196</v>
      </c>
      <c r="D1289" s="131">
        <v>1196</v>
      </c>
    </row>
    <row r="1290" spans="1:4" x14ac:dyDescent="0.25">
      <c r="A1290" s="151" t="s">
        <v>52</v>
      </c>
      <c r="B1290" s="131">
        <v>1196</v>
      </c>
      <c r="C1290" s="131">
        <v>1196</v>
      </c>
      <c r="D1290" s="131">
        <v>1196</v>
      </c>
    </row>
    <row r="1291" spans="1:4" x14ac:dyDescent="0.25">
      <c r="A1291" s="149" t="s">
        <v>313</v>
      </c>
      <c r="B1291" s="150">
        <v>22563</v>
      </c>
      <c r="C1291" s="150">
        <v>22563</v>
      </c>
      <c r="D1291" s="150">
        <v>22563</v>
      </c>
    </row>
    <row r="1292" spans="1:4" s="120" customFormat="1" x14ac:dyDescent="0.25">
      <c r="A1292" s="148" t="s">
        <v>38</v>
      </c>
      <c r="B1292" s="132">
        <v>22563</v>
      </c>
      <c r="C1292" s="132">
        <v>22563</v>
      </c>
      <c r="D1292" s="132">
        <v>22563</v>
      </c>
    </row>
    <row r="1293" spans="1:4" x14ac:dyDescent="0.25">
      <c r="A1293" s="130" t="s">
        <v>18</v>
      </c>
      <c r="B1293" s="131">
        <v>22563</v>
      </c>
      <c r="C1293" s="131">
        <v>22563</v>
      </c>
      <c r="D1293" s="131">
        <v>22563</v>
      </c>
    </row>
    <row r="1294" spans="1:4" x14ac:dyDescent="0.25">
      <c r="A1294" s="151" t="s">
        <v>55</v>
      </c>
      <c r="B1294" s="131">
        <v>22563</v>
      </c>
      <c r="C1294" s="131">
        <v>22563</v>
      </c>
      <c r="D1294" s="131">
        <v>22563</v>
      </c>
    </row>
    <row r="1295" spans="1:4" x14ac:dyDescent="0.25">
      <c r="A1295" s="151"/>
      <c r="B1295" s="131"/>
      <c r="C1295" s="131"/>
      <c r="D1295" s="131"/>
    </row>
    <row r="1296" spans="1:4" x14ac:dyDescent="0.25">
      <c r="A1296" s="130" t="s">
        <v>314</v>
      </c>
      <c r="B1296" s="131">
        <v>246176</v>
      </c>
      <c r="C1296" s="131">
        <v>246176</v>
      </c>
      <c r="D1296" s="131">
        <v>246176</v>
      </c>
    </row>
    <row r="1297" spans="1:4" x14ac:dyDescent="0.25">
      <c r="A1297" s="149" t="s">
        <v>315</v>
      </c>
      <c r="B1297" s="150">
        <v>169753</v>
      </c>
      <c r="C1297" s="150">
        <v>169753</v>
      </c>
      <c r="D1297" s="150">
        <v>169753</v>
      </c>
    </row>
    <row r="1298" spans="1:4" s="120" customFormat="1" x14ac:dyDescent="0.25">
      <c r="A1298" s="148" t="s">
        <v>38</v>
      </c>
      <c r="B1298" s="132">
        <v>169753</v>
      </c>
      <c r="C1298" s="132">
        <v>169753</v>
      </c>
      <c r="D1298" s="132">
        <v>169753</v>
      </c>
    </row>
    <row r="1299" spans="1:4" x14ac:dyDescent="0.25">
      <c r="A1299" s="130" t="s">
        <v>18</v>
      </c>
      <c r="B1299" s="131">
        <v>169753</v>
      </c>
      <c r="C1299" s="131">
        <v>169753</v>
      </c>
      <c r="D1299" s="131">
        <v>169753</v>
      </c>
    </row>
    <row r="1300" spans="1:4" s="120" customFormat="1" x14ac:dyDescent="0.25">
      <c r="A1300" s="151" t="s">
        <v>57</v>
      </c>
      <c r="B1300" s="131">
        <v>169753</v>
      </c>
      <c r="C1300" s="131">
        <v>169753</v>
      </c>
      <c r="D1300" s="131">
        <v>169753</v>
      </c>
    </row>
    <row r="1301" spans="1:4" x14ac:dyDescent="0.25">
      <c r="A1301" s="149" t="s">
        <v>316</v>
      </c>
      <c r="B1301" s="150">
        <v>41650</v>
      </c>
      <c r="C1301" s="150">
        <v>41650</v>
      </c>
      <c r="D1301" s="150">
        <v>41650</v>
      </c>
    </row>
    <row r="1302" spans="1:4" s="120" customFormat="1" x14ac:dyDescent="0.25">
      <c r="A1302" s="148" t="s">
        <v>38</v>
      </c>
      <c r="B1302" s="132">
        <v>41650</v>
      </c>
      <c r="C1302" s="132">
        <v>41650</v>
      </c>
      <c r="D1302" s="132">
        <v>41650</v>
      </c>
    </row>
    <row r="1303" spans="1:4" x14ac:dyDescent="0.25">
      <c r="A1303" s="130" t="s">
        <v>18</v>
      </c>
      <c r="B1303" s="131">
        <v>41650</v>
      </c>
      <c r="C1303" s="131">
        <v>41650</v>
      </c>
      <c r="D1303" s="131">
        <v>41650</v>
      </c>
    </row>
    <row r="1304" spans="1:4" x14ac:dyDescent="0.25">
      <c r="A1304" s="151" t="s">
        <v>57</v>
      </c>
      <c r="B1304" s="131">
        <v>41650</v>
      </c>
      <c r="C1304" s="131">
        <v>41650</v>
      </c>
      <c r="D1304" s="131">
        <v>41650</v>
      </c>
    </row>
    <row r="1305" spans="1:4" x14ac:dyDescent="0.25">
      <c r="A1305" s="149" t="s">
        <v>317</v>
      </c>
      <c r="B1305" s="150">
        <v>32119</v>
      </c>
      <c r="C1305" s="150">
        <v>32119</v>
      </c>
      <c r="D1305" s="150">
        <v>32119</v>
      </c>
    </row>
    <row r="1306" spans="1:4" s="120" customFormat="1" x14ac:dyDescent="0.25">
      <c r="A1306" s="148" t="s">
        <v>38</v>
      </c>
      <c r="B1306" s="132">
        <v>32119</v>
      </c>
      <c r="C1306" s="132">
        <v>32119</v>
      </c>
      <c r="D1306" s="132">
        <v>32119</v>
      </c>
    </row>
    <row r="1307" spans="1:4" s="120" customFormat="1" x14ac:dyDescent="0.25">
      <c r="A1307" s="130" t="s">
        <v>18</v>
      </c>
      <c r="B1307" s="131">
        <v>32119</v>
      </c>
      <c r="C1307" s="131">
        <v>32119</v>
      </c>
      <c r="D1307" s="131">
        <v>32119</v>
      </c>
    </row>
    <row r="1308" spans="1:4" x14ac:dyDescent="0.25">
      <c r="A1308" s="151" t="s">
        <v>56</v>
      </c>
      <c r="B1308" s="131">
        <v>12211</v>
      </c>
      <c r="C1308" s="131">
        <v>12211</v>
      </c>
      <c r="D1308" s="131">
        <v>12211</v>
      </c>
    </row>
    <row r="1309" spans="1:4" x14ac:dyDescent="0.25">
      <c r="A1309" s="151" t="s">
        <v>57</v>
      </c>
      <c r="B1309" s="131">
        <v>19908</v>
      </c>
      <c r="C1309" s="131">
        <v>19908</v>
      </c>
      <c r="D1309" s="131">
        <v>19908</v>
      </c>
    </row>
    <row r="1310" spans="1:4" s="120" customFormat="1" ht="22.5" customHeight="1" x14ac:dyDescent="0.25">
      <c r="A1310" s="149" t="s">
        <v>318</v>
      </c>
      <c r="B1310" s="150">
        <v>2654</v>
      </c>
      <c r="C1310" s="150">
        <v>2654</v>
      </c>
      <c r="D1310" s="150">
        <v>2654</v>
      </c>
    </row>
    <row r="1311" spans="1:4" s="120" customFormat="1" x14ac:dyDescent="0.25">
      <c r="A1311" s="148" t="s">
        <v>38</v>
      </c>
      <c r="B1311" s="132">
        <v>2654</v>
      </c>
      <c r="C1311" s="132">
        <v>2654</v>
      </c>
      <c r="D1311" s="132">
        <v>2654</v>
      </c>
    </row>
    <row r="1312" spans="1:4" x14ac:dyDescent="0.25">
      <c r="A1312" s="130" t="s">
        <v>18</v>
      </c>
      <c r="B1312" s="131">
        <v>2654</v>
      </c>
      <c r="C1312" s="131">
        <v>2654</v>
      </c>
      <c r="D1312" s="131">
        <v>2654</v>
      </c>
    </row>
    <row r="1313" spans="1:4" x14ac:dyDescent="0.25">
      <c r="A1313" s="151" t="s">
        <v>57</v>
      </c>
      <c r="B1313" s="131">
        <v>2654</v>
      </c>
      <c r="C1313" s="131">
        <v>2654</v>
      </c>
      <c r="D1313" s="131">
        <v>2654</v>
      </c>
    </row>
    <row r="1314" spans="1:4" x14ac:dyDescent="0.25">
      <c r="A1314" s="151"/>
      <c r="B1314" s="131"/>
      <c r="C1314" s="131"/>
      <c r="D1314" s="131"/>
    </row>
    <row r="1315" spans="1:4" ht="22.5" customHeight="1" x14ac:dyDescent="0.25">
      <c r="A1315" s="130" t="s">
        <v>319</v>
      </c>
      <c r="B1315" s="131">
        <v>3367427</v>
      </c>
      <c r="C1315" s="131">
        <v>3240580</v>
      </c>
      <c r="D1315" s="131">
        <v>3267272</v>
      </c>
    </row>
    <row r="1316" spans="1:4" ht="22.5" customHeight="1" x14ac:dyDescent="0.25">
      <c r="A1316" s="149" t="s">
        <v>320</v>
      </c>
      <c r="B1316" s="150">
        <v>3053780</v>
      </c>
      <c r="C1316" s="150">
        <v>3092748</v>
      </c>
      <c r="D1316" s="150">
        <v>3120254</v>
      </c>
    </row>
    <row r="1317" spans="1:4" s="120" customFormat="1" x14ac:dyDescent="0.25">
      <c r="A1317" s="148" t="s">
        <v>38</v>
      </c>
      <c r="B1317" s="132">
        <v>247489</v>
      </c>
      <c r="C1317" s="132">
        <v>268457</v>
      </c>
      <c r="D1317" s="132">
        <v>295963</v>
      </c>
    </row>
    <row r="1318" spans="1:4" x14ac:dyDescent="0.25">
      <c r="A1318" s="130" t="s">
        <v>18</v>
      </c>
      <c r="B1318" s="131">
        <v>247489</v>
      </c>
      <c r="C1318" s="131">
        <v>268457</v>
      </c>
      <c r="D1318" s="131">
        <v>295963</v>
      </c>
    </row>
    <row r="1319" spans="1:4" x14ac:dyDescent="0.25">
      <c r="A1319" s="151" t="s">
        <v>51</v>
      </c>
      <c r="B1319" s="131">
        <v>247489</v>
      </c>
      <c r="C1319" s="131">
        <v>268457</v>
      </c>
      <c r="D1319" s="131">
        <v>295963</v>
      </c>
    </row>
    <row r="1320" spans="1:4" s="120" customFormat="1" x14ac:dyDescent="0.25">
      <c r="A1320" s="148" t="s">
        <v>47</v>
      </c>
      <c r="B1320" s="132">
        <v>36000</v>
      </c>
      <c r="C1320" s="132">
        <v>36000</v>
      </c>
      <c r="D1320" s="132">
        <v>36000</v>
      </c>
    </row>
    <row r="1321" spans="1:4" x14ac:dyDescent="0.25">
      <c r="A1321" s="130" t="s">
        <v>18</v>
      </c>
      <c r="B1321" s="131">
        <v>17800</v>
      </c>
      <c r="C1321" s="131">
        <v>17800</v>
      </c>
      <c r="D1321" s="131">
        <v>17800</v>
      </c>
    </row>
    <row r="1322" spans="1:4" s="120" customFormat="1" x14ac:dyDescent="0.25">
      <c r="A1322" s="151" t="s">
        <v>52</v>
      </c>
      <c r="B1322" s="131">
        <v>17800</v>
      </c>
      <c r="C1322" s="131">
        <v>17800</v>
      </c>
      <c r="D1322" s="131">
        <v>17800</v>
      </c>
    </row>
    <row r="1323" spans="1:4" x14ac:dyDescent="0.25">
      <c r="A1323" s="130" t="s">
        <v>19</v>
      </c>
      <c r="B1323" s="131">
        <v>18200</v>
      </c>
      <c r="C1323" s="131">
        <v>18200</v>
      </c>
      <c r="D1323" s="131">
        <v>18200</v>
      </c>
    </row>
    <row r="1324" spans="1:4" x14ac:dyDescent="0.25">
      <c r="A1324" s="151" t="s">
        <v>59</v>
      </c>
      <c r="B1324" s="131">
        <v>18200</v>
      </c>
      <c r="C1324" s="131">
        <v>18200</v>
      </c>
      <c r="D1324" s="131">
        <v>18200</v>
      </c>
    </row>
    <row r="1325" spans="1:4" s="120" customFormat="1" x14ac:dyDescent="0.25">
      <c r="A1325" s="148" t="s">
        <v>44</v>
      </c>
      <c r="B1325" s="132">
        <v>2194500</v>
      </c>
      <c r="C1325" s="132">
        <v>2214500</v>
      </c>
      <c r="D1325" s="132">
        <v>2214500</v>
      </c>
    </row>
    <row r="1326" spans="1:4" x14ac:dyDescent="0.25">
      <c r="A1326" s="130" t="s">
        <v>18</v>
      </c>
      <c r="B1326" s="131">
        <v>2194500</v>
      </c>
      <c r="C1326" s="131">
        <v>2214500</v>
      </c>
      <c r="D1326" s="131">
        <v>2214500</v>
      </c>
    </row>
    <row r="1327" spans="1:4" x14ac:dyDescent="0.25">
      <c r="A1327" s="151" t="s">
        <v>51</v>
      </c>
      <c r="B1327" s="131">
        <v>1144700</v>
      </c>
      <c r="C1327" s="131">
        <v>1164700</v>
      </c>
      <c r="D1327" s="131">
        <v>1164700</v>
      </c>
    </row>
    <row r="1328" spans="1:4" x14ac:dyDescent="0.25">
      <c r="A1328" s="151" t="s">
        <v>52</v>
      </c>
      <c r="B1328" s="131">
        <v>1042200</v>
      </c>
      <c r="C1328" s="131">
        <v>1042200</v>
      </c>
      <c r="D1328" s="131">
        <v>1042200</v>
      </c>
    </row>
    <row r="1329" spans="1:4" s="120" customFormat="1" x14ac:dyDescent="0.25">
      <c r="A1329" s="151" t="s">
        <v>53</v>
      </c>
      <c r="B1329" s="131">
        <v>4100</v>
      </c>
      <c r="C1329" s="131">
        <v>4100</v>
      </c>
      <c r="D1329" s="131">
        <v>4100</v>
      </c>
    </row>
    <row r="1330" spans="1:4" x14ac:dyDescent="0.25">
      <c r="A1330" s="151" t="s">
        <v>56</v>
      </c>
      <c r="B1330" s="131">
        <v>3500</v>
      </c>
      <c r="C1330" s="131">
        <v>3500</v>
      </c>
      <c r="D1330" s="131">
        <v>3500</v>
      </c>
    </row>
    <row r="1331" spans="1:4" s="120" customFormat="1" x14ac:dyDescent="0.25">
      <c r="A1331" s="148" t="s">
        <v>39</v>
      </c>
      <c r="B1331" s="132">
        <v>569791</v>
      </c>
      <c r="C1331" s="132">
        <v>569791</v>
      </c>
      <c r="D1331" s="132">
        <v>569791</v>
      </c>
    </row>
    <row r="1332" spans="1:4" x14ac:dyDescent="0.25">
      <c r="A1332" s="130" t="s">
        <v>18</v>
      </c>
      <c r="B1332" s="131">
        <v>569791</v>
      </c>
      <c r="C1332" s="131">
        <v>569791</v>
      </c>
      <c r="D1332" s="131">
        <v>569791</v>
      </c>
    </row>
    <row r="1333" spans="1:4" s="120" customFormat="1" x14ac:dyDescent="0.25">
      <c r="A1333" s="151" t="s">
        <v>51</v>
      </c>
      <c r="B1333" s="131">
        <v>569791</v>
      </c>
      <c r="C1333" s="131">
        <v>569791</v>
      </c>
      <c r="D1333" s="131">
        <v>569791</v>
      </c>
    </row>
    <row r="1334" spans="1:4" s="120" customFormat="1" x14ac:dyDescent="0.25">
      <c r="A1334" s="148" t="s">
        <v>42</v>
      </c>
      <c r="B1334" s="132">
        <v>6000</v>
      </c>
      <c r="C1334" s="132">
        <v>4000</v>
      </c>
      <c r="D1334" s="132">
        <v>4000</v>
      </c>
    </row>
    <row r="1335" spans="1:4" x14ac:dyDescent="0.25">
      <c r="A1335" s="130" t="s">
        <v>18</v>
      </c>
      <c r="B1335" s="131">
        <v>6000</v>
      </c>
      <c r="C1335" s="131">
        <v>4000</v>
      </c>
      <c r="D1335" s="131">
        <v>4000</v>
      </c>
    </row>
    <row r="1336" spans="1:4" x14ac:dyDescent="0.25">
      <c r="A1336" s="151" t="s">
        <v>52</v>
      </c>
      <c r="B1336" s="131">
        <v>6000</v>
      </c>
      <c r="C1336" s="131">
        <v>4000</v>
      </c>
      <c r="D1336" s="131">
        <v>4000</v>
      </c>
    </row>
    <row r="1337" spans="1:4" s="120" customFormat="1" ht="18.75" customHeight="1" x14ac:dyDescent="0.25">
      <c r="A1337" s="149" t="s">
        <v>321</v>
      </c>
      <c r="B1337" s="150">
        <v>115467</v>
      </c>
      <c r="C1337" s="150">
        <v>114652</v>
      </c>
      <c r="D1337" s="150">
        <v>113838</v>
      </c>
    </row>
    <row r="1338" spans="1:4" s="120" customFormat="1" x14ac:dyDescent="0.25">
      <c r="A1338" s="148" t="s">
        <v>38</v>
      </c>
      <c r="B1338" s="132">
        <v>115467</v>
      </c>
      <c r="C1338" s="132">
        <v>114652</v>
      </c>
      <c r="D1338" s="132">
        <v>113838</v>
      </c>
    </row>
    <row r="1339" spans="1:4" x14ac:dyDescent="0.25">
      <c r="A1339" s="130" t="s">
        <v>18</v>
      </c>
      <c r="B1339" s="131">
        <v>7600</v>
      </c>
      <c r="C1339" s="131">
        <v>6785</v>
      </c>
      <c r="D1339" s="131">
        <v>5971</v>
      </c>
    </row>
    <row r="1340" spans="1:4" s="120" customFormat="1" x14ac:dyDescent="0.25">
      <c r="A1340" s="151" t="s">
        <v>53</v>
      </c>
      <c r="B1340" s="131">
        <v>7600</v>
      </c>
      <c r="C1340" s="131">
        <v>6785</v>
      </c>
      <c r="D1340" s="131">
        <v>5971</v>
      </c>
    </row>
    <row r="1341" spans="1:4" x14ac:dyDescent="0.25">
      <c r="A1341" s="130" t="s">
        <v>22</v>
      </c>
      <c r="B1341" s="131">
        <v>107867</v>
      </c>
      <c r="C1341" s="131">
        <v>107867</v>
      </c>
      <c r="D1341" s="131">
        <v>107867</v>
      </c>
    </row>
    <row r="1342" spans="1:4" x14ac:dyDescent="0.25">
      <c r="A1342" s="151" t="s">
        <v>69</v>
      </c>
      <c r="B1342" s="131">
        <v>107867</v>
      </c>
      <c r="C1342" s="131">
        <v>107867</v>
      </c>
      <c r="D1342" s="131">
        <v>107867</v>
      </c>
    </row>
    <row r="1343" spans="1:4" ht="21.75" customHeight="1" x14ac:dyDescent="0.25">
      <c r="A1343" s="149" t="s">
        <v>322</v>
      </c>
      <c r="B1343" s="150">
        <v>198180</v>
      </c>
      <c r="C1343" s="150">
        <v>33180</v>
      </c>
      <c r="D1343" s="150">
        <v>33180</v>
      </c>
    </row>
    <row r="1344" spans="1:4" s="120" customFormat="1" x14ac:dyDescent="0.25">
      <c r="A1344" s="148" t="s">
        <v>38</v>
      </c>
      <c r="B1344" s="132">
        <v>165000</v>
      </c>
      <c r="C1344" s="132">
        <v>0</v>
      </c>
      <c r="D1344" s="132">
        <v>0</v>
      </c>
    </row>
    <row r="1345" spans="1:4" x14ac:dyDescent="0.25">
      <c r="A1345" s="130" t="s">
        <v>18</v>
      </c>
      <c r="B1345" s="131">
        <v>165000</v>
      </c>
      <c r="C1345" s="131">
        <v>0</v>
      </c>
      <c r="D1345" s="131">
        <v>0</v>
      </c>
    </row>
    <row r="1346" spans="1:4" x14ac:dyDescent="0.25">
      <c r="A1346" s="151" t="s">
        <v>52</v>
      </c>
      <c r="B1346" s="131">
        <v>165000</v>
      </c>
      <c r="C1346" s="131">
        <v>0</v>
      </c>
      <c r="D1346" s="131">
        <v>0</v>
      </c>
    </row>
    <row r="1347" spans="1:4" s="120" customFormat="1" x14ac:dyDescent="0.25">
      <c r="A1347" s="148" t="s">
        <v>39</v>
      </c>
      <c r="B1347" s="132">
        <v>33180</v>
      </c>
      <c r="C1347" s="132">
        <v>33180</v>
      </c>
      <c r="D1347" s="132">
        <v>33180</v>
      </c>
    </row>
    <row r="1348" spans="1:4" x14ac:dyDescent="0.25">
      <c r="A1348" s="130" t="s">
        <v>18</v>
      </c>
      <c r="B1348" s="131">
        <v>15926</v>
      </c>
      <c r="C1348" s="131">
        <v>15926</v>
      </c>
      <c r="D1348" s="131">
        <v>15926</v>
      </c>
    </row>
    <row r="1349" spans="1:4" s="120" customFormat="1" x14ac:dyDescent="0.25">
      <c r="A1349" s="151" t="s">
        <v>52</v>
      </c>
      <c r="B1349" s="131">
        <v>15926</v>
      </c>
      <c r="C1349" s="131">
        <v>15926</v>
      </c>
      <c r="D1349" s="131">
        <v>15926</v>
      </c>
    </row>
    <row r="1350" spans="1:4" x14ac:dyDescent="0.25">
      <c r="A1350" s="130" t="s">
        <v>19</v>
      </c>
      <c r="B1350" s="131">
        <v>17254</v>
      </c>
      <c r="C1350" s="131">
        <v>17254</v>
      </c>
      <c r="D1350" s="131">
        <v>17254</v>
      </c>
    </row>
    <row r="1351" spans="1:4" x14ac:dyDescent="0.25">
      <c r="A1351" s="151" t="s">
        <v>59</v>
      </c>
      <c r="B1351" s="131">
        <v>17254</v>
      </c>
      <c r="C1351" s="131">
        <v>17254</v>
      </c>
      <c r="D1351" s="131">
        <v>17254</v>
      </c>
    </row>
    <row r="1352" spans="1:4" x14ac:dyDescent="0.25">
      <c r="A1352" s="151"/>
      <c r="B1352" s="131"/>
      <c r="C1352" s="131"/>
      <c r="D1352" s="131"/>
    </row>
    <row r="1353" spans="1:4" x14ac:dyDescent="0.25">
      <c r="A1353" s="151"/>
      <c r="B1353" s="131"/>
      <c r="C1353" s="131"/>
      <c r="D1353" s="131"/>
    </row>
    <row r="1354" spans="1:4" x14ac:dyDescent="0.25">
      <c r="A1354" s="151"/>
      <c r="B1354" s="131"/>
      <c r="C1354" s="131"/>
      <c r="D1354" s="131"/>
    </row>
    <row r="1355" spans="1:4" x14ac:dyDescent="0.25">
      <c r="A1355" s="151"/>
      <c r="B1355" s="131"/>
      <c r="C1355" s="131"/>
      <c r="D1355" s="131"/>
    </row>
    <row r="1356" spans="1:4" x14ac:dyDescent="0.25">
      <c r="A1356" s="151"/>
      <c r="B1356" s="131"/>
      <c r="C1356" s="131"/>
      <c r="D1356" s="131"/>
    </row>
    <row r="1357" spans="1:4" x14ac:dyDescent="0.25">
      <c r="A1357" s="151"/>
      <c r="B1357" s="131"/>
      <c r="C1357" s="131"/>
      <c r="D1357" s="131"/>
    </row>
    <row r="1358" spans="1:4" x14ac:dyDescent="0.25">
      <c r="A1358" s="151"/>
      <c r="B1358" s="131"/>
      <c r="C1358" s="131"/>
      <c r="D1358" s="131"/>
    </row>
    <row r="1359" spans="1:4" x14ac:dyDescent="0.25">
      <c r="A1359" s="151"/>
      <c r="B1359" s="131"/>
      <c r="C1359" s="131"/>
      <c r="D1359" s="131"/>
    </row>
    <row r="1360" spans="1:4" x14ac:dyDescent="0.25">
      <c r="A1360" s="151"/>
      <c r="B1360" s="131"/>
      <c r="C1360" s="131"/>
      <c r="D1360" s="131"/>
    </row>
    <row r="1361" spans="1:4" x14ac:dyDescent="0.25">
      <c r="A1361" s="151"/>
      <c r="B1361" s="131"/>
      <c r="C1361" s="131"/>
      <c r="D1361" s="131"/>
    </row>
    <row r="1362" spans="1:4" x14ac:dyDescent="0.25">
      <c r="A1362" s="151"/>
      <c r="B1362" s="131"/>
      <c r="C1362" s="131"/>
      <c r="D1362" s="131"/>
    </row>
    <row r="1363" spans="1:4" x14ac:dyDescent="0.25">
      <c r="A1363" s="151"/>
      <c r="B1363" s="131"/>
      <c r="C1363" s="131"/>
      <c r="D1363" s="131"/>
    </row>
    <row r="1364" spans="1:4" x14ac:dyDescent="0.25">
      <c r="A1364" s="151"/>
      <c r="B1364" s="131"/>
      <c r="C1364" s="131"/>
      <c r="D1364" s="131"/>
    </row>
    <row r="1365" spans="1:4" x14ac:dyDescent="0.25">
      <c r="A1365" s="151"/>
      <c r="B1365" s="131"/>
      <c r="C1365" s="131"/>
      <c r="D1365" s="131"/>
    </row>
    <row r="1366" spans="1:4" x14ac:dyDescent="0.25">
      <c r="A1366" s="151"/>
      <c r="B1366" s="131"/>
      <c r="C1366" s="131"/>
      <c r="D1366" s="131"/>
    </row>
    <row r="1367" spans="1:4" x14ac:dyDescent="0.25">
      <c r="A1367" s="151"/>
      <c r="B1367" s="131"/>
      <c r="C1367" s="131"/>
      <c r="D1367" s="131"/>
    </row>
    <row r="1368" spans="1:4" x14ac:dyDescent="0.25">
      <c r="A1368" s="151"/>
      <c r="B1368" s="131"/>
      <c r="C1368" s="131"/>
      <c r="D1368" s="131"/>
    </row>
    <row r="1369" spans="1:4" x14ac:dyDescent="0.25">
      <c r="A1369" s="151"/>
      <c r="B1369" s="131"/>
      <c r="C1369" s="131"/>
      <c r="D1369" s="131"/>
    </row>
    <row r="1370" spans="1:4" x14ac:dyDescent="0.25">
      <c r="A1370" s="151"/>
      <c r="B1370" s="131"/>
      <c r="C1370" s="131"/>
      <c r="D1370" s="131"/>
    </row>
    <row r="1371" spans="1:4" x14ac:dyDescent="0.25">
      <c r="A1371" s="151"/>
      <c r="B1371" s="131"/>
      <c r="C1371" s="131"/>
      <c r="D1371" s="131"/>
    </row>
    <row r="1372" spans="1:4" x14ac:dyDescent="0.25">
      <c r="A1372" s="151"/>
      <c r="B1372" s="131"/>
      <c r="C1372" s="131"/>
      <c r="D1372" s="131"/>
    </row>
    <row r="1373" spans="1:4" x14ac:dyDescent="0.25">
      <c r="A1373" s="151"/>
      <c r="B1373" s="131"/>
      <c r="C1373" s="131"/>
      <c r="D1373" s="131"/>
    </row>
    <row r="1374" spans="1:4" x14ac:dyDescent="0.25">
      <c r="A1374" s="151"/>
      <c r="B1374" s="131"/>
      <c r="C1374" s="131"/>
      <c r="D1374" s="131"/>
    </row>
    <row r="1375" spans="1:4" x14ac:dyDescent="0.25">
      <c r="A1375" s="151"/>
      <c r="B1375" s="131"/>
      <c r="C1375" s="131"/>
      <c r="D1375" s="131"/>
    </row>
    <row r="1376" spans="1:4" x14ac:dyDescent="0.25">
      <c r="A1376" s="151"/>
      <c r="B1376" s="131"/>
      <c r="C1376" s="131"/>
      <c r="D1376" s="131"/>
    </row>
    <row r="1377" spans="1:4" x14ac:dyDescent="0.25">
      <c r="A1377" s="146" t="s">
        <v>323</v>
      </c>
      <c r="B1377" s="147">
        <v>537792</v>
      </c>
      <c r="C1377" s="147">
        <v>515159</v>
      </c>
      <c r="D1377" s="147">
        <v>554843</v>
      </c>
    </row>
    <row r="1378" spans="1:4" ht="13.5" customHeight="1" x14ac:dyDescent="0.25">
      <c r="A1378" s="152" t="s">
        <v>324</v>
      </c>
      <c r="B1378" s="153">
        <v>102436</v>
      </c>
      <c r="C1378" s="153">
        <v>77586</v>
      </c>
      <c r="D1378" s="153">
        <v>87586</v>
      </c>
    </row>
    <row r="1379" spans="1:4" s="120" customFormat="1" ht="13.5" customHeight="1" x14ac:dyDescent="0.25">
      <c r="A1379" s="148" t="s">
        <v>38</v>
      </c>
      <c r="B1379" s="132">
        <v>102436</v>
      </c>
      <c r="C1379" s="132">
        <v>77586</v>
      </c>
      <c r="D1379" s="132">
        <v>87586</v>
      </c>
    </row>
    <row r="1380" spans="1:4" s="120" customFormat="1" ht="6.75" customHeight="1" x14ac:dyDescent="0.25">
      <c r="A1380" s="148"/>
      <c r="B1380" s="132"/>
      <c r="C1380" s="132"/>
      <c r="D1380" s="132"/>
    </row>
    <row r="1381" spans="1:4" s="120" customFormat="1" ht="13.5" customHeight="1" x14ac:dyDescent="0.25">
      <c r="A1381" s="130" t="s">
        <v>170</v>
      </c>
      <c r="B1381" s="131">
        <v>102436</v>
      </c>
      <c r="C1381" s="131">
        <v>77586</v>
      </c>
      <c r="D1381" s="131">
        <v>87586</v>
      </c>
    </row>
    <row r="1382" spans="1:4" ht="13.5" customHeight="1" x14ac:dyDescent="0.25">
      <c r="A1382" s="149" t="s">
        <v>171</v>
      </c>
      <c r="B1382" s="150">
        <v>47586</v>
      </c>
      <c r="C1382" s="150">
        <v>47586</v>
      </c>
      <c r="D1382" s="150">
        <v>47586</v>
      </c>
    </row>
    <row r="1383" spans="1:4" s="120" customFormat="1" ht="13.5" customHeight="1" x14ac:dyDescent="0.25">
      <c r="A1383" s="148" t="s">
        <v>38</v>
      </c>
      <c r="B1383" s="132">
        <v>47586</v>
      </c>
      <c r="C1383" s="132">
        <v>47586</v>
      </c>
      <c r="D1383" s="132">
        <v>47586</v>
      </c>
    </row>
    <row r="1384" spans="1:4" ht="13.5" customHeight="1" x14ac:dyDescent="0.25">
      <c r="A1384" s="130" t="s">
        <v>18</v>
      </c>
      <c r="B1384" s="131">
        <v>47586</v>
      </c>
      <c r="C1384" s="131">
        <v>47586</v>
      </c>
      <c r="D1384" s="131">
        <v>47586</v>
      </c>
    </row>
    <row r="1385" spans="1:4" ht="13.5" customHeight="1" x14ac:dyDescent="0.25">
      <c r="A1385" s="151" t="s">
        <v>51</v>
      </c>
      <c r="B1385" s="131">
        <v>32856</v>
      </c>
      <c r="C1385" s="131">
        <v>32856</v>
      </c>
      <c r="D1385" s="131">
        <v>32856</v>
      </c>
    </row>
    <row r="1386" spans="1:4" ht="13.5" customHeight="1" x14ac:dyDescent="0.25">
      <c r="A1386" s="151" t="s">
        <v>52</v>
      </c>
      <c r="B1386" s="131">
        <v>14730</v>
      </c>
      <c r="C1386" s="131">
        <v>14730</v>
      </c>
      <c r="D1386" s="131">
        <v>14730</v>
      </c>
    </row>
    <row r="1387" spans="1:4" s="120" customFormat="1" ht="13.5" customHeight="1" x14ac:dyDescent="0.25">
      <c r="A1387" s="149" t="s">
        <v>325</v>
      </c>
      <c r="B1387" s="150">
        <v>54850</v>
      </c>
      <c r="C1387" s="150">
        <v>30000</v>
      </c>
      <c r="D1387" s="150">
        <v>40000</v>
      </c>
    </row>
    <row r="1388" spans="1:4" s="120" customFormat="1" ht="13.5" customHeight="1" x14ac:dyDescent="0.25">
      <c r="A1388" s="148" t="s">
        <v>38</v>
      </c>
      <c r="B1388" s="132">
        <v>54850</v>
      </c>
      <c r="C1388" s="132">
        <v>30000</v>
      </c>
      <c r="D1388" s="132">
        <v>40000</v>
      </c>
    </row>
    <row r="1389" spans="1:4" ht="13.5" customHeight="1" x14ac:dyDescent="0.25">
      <c r="A1389" s="130" t="s">
        <v>18</v>
      </c>
      <c r="B1389" s="131">
        <v>54850</v>
      </c>
      <c r="C1389" s="131">
        <v>30000</v>
      </c>
      <c r="D1389" s="131">
        <v>40000</v>
      </c>
    </row>
    <row r="1390" spans="1:4" ht="13.5" customHeight="1" x14ac:dyDescent="0.25">
      <c r="A1390" s="151" t="s">
        <v>52</v>
      </c>
      <c r="B1390" s="131">
        <v>54850</v>
      </c>
      <c r="C1390" s="131">
        <v>30000</v>
      </c>
      <c r="D1390" s="131">
        <v>40000</v>
      </c>
    </row>
    <row r="1391" spans="1:4" ht="13.5" customHeight="1" x14ac:dyDescent="0.25">
      <c r="A1391" s="151"/>
      <c r="B1391" s="131"/>
      <c r="C1391" s="131"/>
      <c r="D1391" s="131"/>
    </row>
    <row r="1392" spans="1:4" ht="14.25" customHeight="1" x14ac:dyDescent="0.25">
      <c r="A1392" s="152" t="s">
        <v>326</v>
      </c>
      <c r="B1392" s="153">
        <v>435356</v>
      </c>
      <c r="C1392" s="153">
        <v>437573</v>
      </c>
      <c r="D1392" s="153">
        <v>467257</v>
      </c>
    </row>
    <row r="1393" spans="1:4" s="120" customFormat="1" ht="14.25" customHeight="1" x14ac:dyDescent="0.25">
      <c r="A1393" s="148" t="s">
        <v>38</v>
      </c>
      <c r="B1393" s="132">
        <v>417132</v>
      </c>
      <c r="C1393" s="132">
        <v>422899</v>
      </c>
      <c r="D1393" s="132">
        <v>452583</v>
      </c>
    </row>
    <row r="1394" spans="1:4" s="120" customFormat="1" ht="14.25" customHeight="1" x14ac:dyDescent="0.25">
      <c r="A1394" s="148" t="s">
        <v>47</v>
      </c>
      <c r="B1394" s="132">
        <v>15570</v>
      </c>
      <c r="C1394" s="132">
        <v>12020</v>
      </c>
      <c r="D1394" s="132">
        <v>12020</v>
      </c>
    </row>
    <row r="1395" spans="1:4" s="120" customFormat="1" ht="14.25" customHeight="1" x14ac:dyDescent="0.25">
      <c r="A1395" s="148" t="s">
        <v>42</v>
      </c>
      <c r="B1395" s="132">
        <v>2654</v>
      </c>
      <c r="C1395" s="132">
        <v>2654</v>
      </c>
      <c r="D1395" s="132">
        <v>2654</v>
      </c>
    </row>
    <row r="1396" spans="1:4" s="120" customFormat="1" ht="5.25" customHeight="1" x14ac:dyDescent="0.25">
      <c r="A1396" s="148"/>
      <c r="B1396" s="132"/>
      <c r="C1396" s="132"/>
      <c r="D1396" s="132"/>
    </row>
    <row r="1397" spans="1:4" s="120" customFormat="1" ht="14.25" customHeight="1" x14ac:dyDescent="0.25">
      <c r="A1397" s="130" t="s">
        <v>327</v>
      </c>
      <c r="B1397" s="131">
        <v>435356</v>
      </c>
      <c r="C1397" s="131">
        <v>437573</v>
      </c>
      <c r="D1397" s="131">
        <v>467257</v>
      </c>
    </row>
    <row r="1398" spans="1:4" ht="14.25" customHeight="1" x14ac:dyDescent="0.25">
      <c r="A1398" s="149" t="s">
        <v>328</v>
      </c>
      <c r="B1398" s="150">
        <v>435356</v>
      </c>
      <c r="C1398" s="150">
        <v>437573</v>
      </c>
      <c r="D1398" s="150">
        <v>467257</v>
      </c>
    </row>
    <row r="1399" spans="1:4" s="120" customFormat="1" ht="14.25" customHeight="1" x14ac:dyDescent="0.25">
      <c r="A1399" s="148" t="s">
        <v>38</v>
      </c>
      <c r="B1399" s="132">
        <v>417132</v>
      </c>
      <c r="C1399" s="132">
        <v>422899</v>
      </c>
      <c r="D1399" s="132">
        <v>452583</v>
      </c>
    </row>
    <row r="1400" spans="1:4" s="120" customFormat="1" ht="14.25" customHeight="1" x14ac:dyDescent="0.25">
      <c r="A1400" s="130" t="s">
        <v>18</v>
      </c>
      <c r="B1400" s="131">
        <v>409628</v>
      </c>
      <c r="C1400" s="131">
        <v>417591</v>
      </c>
      <c r="D1400" s="131">
        <v>447275</v>
      </c>
    </row>
    <row r="1401" spans="1:4" ht="14.25" customHeight="1" x14ac:dyDescent="0.25">
      <c r="A1401" s="151" t="s">
        <v>51</v>
      </c>
      <c r="B1401" s="131">
        <v>312390</v>
      </c>
      <c r="C1401" s="131">
        <v>317665</v>
      </c>
      <c r="D1401" s="131">
        <v>344430</v>
      </c>
    </row>
    <row r="1402" spans="1:4" ht="14.25" customHeight="1" x14ac:dyDescent="0.25">
      <c r="A1402" s="151" t="s">
        <v>52</v>
      </c>
      <c r="B1402" s="131">
        <v>96176</v>
      </c>
      <c r="C1402" s="131">
        <v>98864</v>
      </c>
      <c r="D1402" s="131">
        <v>101783</v>
      </c>
    </row>
    <row r="1403" spans="1:4" s="120" customFormat="1" ht="14.25" customHeight="1" x14ac:dyDescent="0.25">
      <c r="A1403" s="151" t="s">
        <v>53</v>
      </c>
      <c r="B1403" s="131">
        <v>1062</v>
      </c>
      <c r="C1403" s="131">
        <v>1062</v>
      </c>
      <c r="D1403" s="131">
        <v>1062</v>
      </c>
    </row>
    <row r="1404" spans="1:4" ht="14.25" customHeight="1" x14ac:dyDescent="0.25">
      <c r="A1404" s="130" t="s">
        <v>19</v>
      </c>
      <c r="B1404" s="131">
        <v>7504</v>
      </c>
      <c r="C1404" s="131">
        <v>5308</v>
      </c>
      <c r="D1404" s="131">
        <v>5308</v>
      </c>
    </row>
    <row r="1405" spans="1:4" ht="14.25" customHeight="1" x14ac:dyDescent="0.25">
      <c r="A1405" s="151" t="s">
        <v>58</v>
      </c>
      <c r="B1405" s="131">
        <v>2654</v>
      </c>
      <c r="C1405" s="131">
        <v>2654</v>
      </c>
      <c r="D1405" s="131">
        <v>2654</v>
      </c>
    </row>
    <row r="1406" spans="1:4" ht="14.25" customHeight="1" x14ac:dyDescent="0.25">
      <c r="A1406" s="151" t="s">
        <v>59</v>
      </c>
      <c r="B1406" s="131">
        <v>4850</v>
      </c>
      <c r="C1406" s="131">
        <v>2654</v>
      </c>
      <c r="D1406" s="131">
        <v>2654</v>
      </c>
    </row>
    <row r="1407" spans="1:4" s="120" customFormat="1" ht="14.25" customHeight="1" x14ac:dyDescent="0.25">
      <c r="A1407" s="148" t="s">
        <v>47</v>
      </c>
      <c r="B1407" s="132">
        <v>15570</v>
      </c>
      <c r="C1407" s="132">
        <v>12020</v>
      </c>
      <c r="D1407" s="132">
        <v>12020</v>
      </c>
    </row>
    <row r="1408" spans="1:4" s="120" customFormat="1" ht="14.25" customHeight="1" x14ac:dyDescent="0.25">
      <c r="A1408" s="130" t="s">
        <v>18</v>
      </c>
      <c r="B1408" s="131">
        <v>15570</v>
      </c>
      <c r="C1408" s="131">
        <v>12020</v>
      </c>
      <c r="D1408" s="131">
        <v>12020</v>
      </c>
    </row>
    <row r="1409" spans="1:4" ht="14.25" customHeight="1" x14ac:dyDescent="0.25">
      <c r="A1409" s="151" t="s">
        <v>51</v>
      </c>
      <c r="B1409" s="131">
        <v>15550</v>
      </c>
      <c r="C1409" s="131">
        <v>12000</v>
      </c>
      <c r="D1409" s="131">
        <v>12000</v>
      </c>
    </row>
    <row r="1410" spans="1:4" ht="14.25" customHeight="1" x14ac:dyDescent="0.25">
      <c r="A1410" s="151" t="s">
        <v>52</v>
      </c>
      <c r="B1410" s="131">
        <v>20</v>
      </c>
      <c r="C1410" s="131">
        <v>20</v>
      </c>
      <c r="D1410" s="131">
        <v>20</v>
      </c>
    </row>
    <row r="1411" spans="1:4" s="120" customFormat="1" ht="14.25" customHeight="1" x14ac:dyDescent="0.25">
      <c r="A1411" s="148" t="s">
        <v>42</v>
      </c>
      <c r="B1411" s="132">
        <v>2654</v>
      </c>
      <c r="C1411" s="132">
        <v>2654</v>
      </c>
      <c r="D1411" s="132">
        <v>2654</v>
      </c>
    </row>
    <row r="1412" spans="1:4" ht="14.25" customHeight="1" x14ac:dyDescent="0.25">
      <c r="A1412" s="130" t="s">
        <v>19</v>
      </c>
      <c r="B1412" s="131">
        <v>2654</v>
      </c>
      <c r="C1412" s="131">
        <v>2654</v>
      </c>
      <c r="D1412" s="131">
        <v>2654</v>
      </c>
    </row>
    <row r="1413" spans="1:4" ht="14.25" customHeight="1" x14ac:dyDescent="0.25">
      <c r="A1413" s="151" t="s">
        <v>58</v>
      </c>
      <c r="B1413" s="131">
        <v>1327</v>
      </c>
      <c r="C1413" s="131">
        <v>1327</v>
      </c>
      <c r="D1413" s="131">
        <v>1327</v>
      </c>
    </row>
    <row r="1414" spans="1:4" s="120" customFormat="1" ht="14.25" customHeight="1" x14ac:dyDescent="0.25">
      <c r="A1414" s="151" t="s">
        <v>59</v>
      </c>
      <c r="B1414" s="131">
        <v>1327</v>
      </c>
      <c r="C1414" s="131">
        <v>1327</v>
      </c>
      <c r="D1414" s="131">
        <v>1327</v>
      </c>
    </row>
    <row r="1415" spans="1:4" s="120" customFormat="1" x14ac:dyDescent="0.25">
      <c r="A1415" s="146" t="s">
        <v>329</v>
      </c>
      <c r="B1415" s="147">
        <v>3800157</v>
      </c>
      <c r="C1415" s="147">
        <v>2510942</v>
      </c>
      <c r="D1415" s="147">
        <v>2828394</v>
      </c>
    </row>
    <row r="1416" spans="1:4" s="120" customFormat="1" x14ac:dyDescent="0.25">
      <c r="A1416" s="152" t="s">
        <v>330</v>
      </c>
      <c r="B1416" s="153">
        <v>2985936</v>
      </c>
      <c r="C1416" s="153">
        <v>1753242</v>
      </c>
      <c r="D1416" s="153">
        <v>2029194</v>
      </c>
    </row>
    <row r="1417" spans="1:4" s="120" customFormat="1" x14ac:dyDescent="0.25">
      <c r="A1417" s="148" t="s">
        <v>38</v>
      </c>
      <c r="B1417" s="132">
        <v>2925387</v>
      </c>
      <c r="C1417" s="132">
        <v>1746606</v>
      </c>
      <c r="D1417" s="132">
        <v>2022558</v>
      </c>
    </row>
    <row r="1418" spans="1:4" s="120" customFormat="1" x14ac:dyDescent="0.25">
      <c r="A1418" s="148" t="s">
        <v>41</v>
      </c>
      <c r="B1418" s="132">
        <v>53913</v>
      </c>
      <c r="C1418" s="132">
        <v>0</v>
      </c>
      <c r="D1418" s="132">
        <v>0</v>
      </c>
    </row>
    <row r="1419" spans="1:4" s="120" customFormat="1" x14ac:dyDescent="0.25">
      <c r="A1419" s="148" t="s">
        <v>42</v>
      </c>
      <c r="B1419" s="132">
        <v>6636</v>
      </c>
      <c r="C1419" s="132">
        <v>6636</v>
      </c>
      <c r="D1419" s="132">
        <v>6636</v>
      </c>
    </row>
    <row r="1420" spans="1:4" s="120" customFormat="1" x14ac:dyDescent="0.25">
      <c r="A1420" s="148"/>
      <c r="B1420" s="132"/>
      <c r="C1420" s="132"/>
      <c r="D1420" s="132"/>
    </row>
    <row r="1421" spans="1:4" s="120" customFormat="1" x14ac:dyDescent="0.25">
      <c r="A1421" s="130" t="s">
        <v>170</v>
      </c>
      <c r="B1421" s="131">
        <v>54204</v>
      </c>
      <c r="C1421" s="131">
        <v>58383</v>
      </c>
      <c r="D1421" s="131">
        <v>59108</v>
      </c>
    </row>
    <row r="1422" spans="1:4" s="120" customFormat="1" x14ac:dyDescent="0.25">
      <c r="A1422" s="149" t="s">
        <v>171</v>
      </c>
      <c r="B1422" s="150">
        <v>54204</v>
      </c>
      <c r="C1422" s="150">
        <v>58383</v>
      </c>
      <c r="D1422" s="150">
        <v>59108</v>
      </c>
    </row>
    <row r="1423" spans="1:4" s="120" customFormat="1" x14ac:dyDescent="0.25">
      <c r="A1423" s="148" t="s">
        <v>38</v>
      </c>
      <c r="B1423" s="132">
        <v>50062</v>
      </c>
      <c r="C1423" s="132">
        <v>58383</v>
      </c>
      <c r="D1423" s="132">
        <v>59108</v>
      </c>
    </row>
    <row r="1424" spans="1:4" x14ac:dyDescent="0.25">
      <c r="A1424" s="130" t="s">
        <v>18</v>
      </c>
      <c r="B1424" s="131">
        <v>45062</v>
      </c>
      <c r="C1424" s="131">
        <v>53383</v>
      </c>
      <c r="D1424" s="131">
        <v>54108</v>
      </c>
    </row>
    <row r="1425" spans="1:4" s="120" customFormat="1" x14ac:dyDescent="0.25">
      <c r="A1425" s="151" t="s">
        <v>51</v>
      </c>
      <c r="B1425" s="131">
        <v>21890</v>
      </c>
      <c r="C1425" s="131">
        <v>23900</v>
      </c>
      <c r="D1425" s="131">
        <v>23900</v>
      </c>
    </row>
    <row r="1426" spans="1:4" x14ac:dyDescent="0.25">
      <c r="A1426" s="151" t="s">
        <v>52</v>
      </c>
      <c r="B1426" s="131">
        <v>20518</v>
      </c>
      <c r="C1426" s="131">
        <v>26829</v>
      </c>
      <c r="D1426" s="131">
        <v>27554</v>
      </c>
    </row>
    <row r="1427" spans="1:4" x14ac:dyDescent="0.25">
      <c r="A1427" s="151" t="s">
        <v>56</v>
      </c>
      <c r="B1427" s="131">
        <v>2654</v>
      </c>
      <c r="C1427" s="131">
        <v>2654</v>
      </c>
      <c r="D1427" s="131">
        <v>2654</v>
      </c>
    </row>
    <row r="1428" spans="1:4" s="120" customFormat="1" x14ac:dyDescent="0.25">
      <c r="A1428" s="130" t="s">
        <v>19</v>
      </c>
      <c r="B1428" s="131">
        <v>5000</v>
      </c>
      <c r="C1428" s="131">
        <v>5000</v>
      </c>
      <c r="D1428" s="131">
        <v>5000</v>
      </c>
    </row>
    <row r="1429" spans="1:4" x14ac:dyDescent="0.25">
      <c r="A1429" s="151" t="s">
        <v>59</v>
      </c>
      <c r="B1429" s="131">
        <v>5000</v>
      </c>
      <c r="C1429" s="131">
        <v>5000</v>
      </c>
      <c r="D1429" s="131">
        <v>5000</v>
      </c>
    </row>
    <row r="1430" spans="1:4" s="120" customFormat="1" x14ac:dyDescent="0.25">
      <c r="A1430" s="148" t="s">
        <v>41</v>
      </c>
      <c r="B1430" s="132">
        <v>4142</v>
      </c>
      <c r="C1430" s="132">
        <v>0</v>
      </c>
      <c r="D1430" s="132">
        <v>0</v>
      </c>
    </row>
    <row r="1431" spans="1:4" x14ac:dyDescent="0.25">
      <c r="A1431" s="130" t="s">
        <v>19</v>
      </c>
      <c r="B1431" s="131">
        <v>4142</v>
      </c>
      <c r="C1431" s="131">
        <v>0</v>
      </c>
      <c r="D1431" s="131">
        <v>0</v>
      </c>
    </row>
    <row r="1432" spans="1:4" x14ac:dyDescent="0.25">
      <c r="A1432" s="151" t="s">
        <v>59</v>
      </c>
      <c r="B1432" s="131">
        <v>4142</v>
      </c>
      <c r="C1432" s="131">
        <v>0</v>
      </c>
      <c r="D1432" s="131">
        <v>0</v>
      </c>
    </row>
    <row r="1433" spans="1:4" x14ac:dyDescent="0.25">
      <c r="A1433" s="151"/>
      <c r="B1433" s="131"/>
      <c r="C1433" s="131"/>
      <c r="D1433" s="131"/>
    </row>
    <row r="1434" spans="1:4" x14ac:dyDescent="0.25">
      <c r="A1434" s="130" t="s">
        <v>331</v>
      </c>
      <c r="B1434" s="131">
        <v>180000</v>
      </c>
      <c r="C1434" s="131">
        <v>135000</v>
      </c>
      <c r="D1434" s="131">
        <v>145000</v>
      </c>
    </row>
    <row r="1435" spans="1:4" x14ac:dyDescent="0.25">
      <c r="A1435" s="149" t="s">
        <v>332</v>
      </c>
      <c r="B1435" s="150">
        <v>130000</v>
      </c>
      <c r="C1435" s="150">
        <v>115000</v>
      </c>
      <c r="D1435" s="150">
        <v>115000</v>
      </c>
    </row>
    <row r="1436" spans="1:4" s="120" customFormat="1" x14ac:dyDescent="0.25">
      <c r="A1436" s="148" t="s">
        <v>38</v>
      </c>
      <c r="B1436" s="132">
        <v>130000</v>
      </c>
      <c r="C1436" s="132">
        <v>115000</v>
      </c>
      <c r="D1436" s="132">
        <v>115000</v>
      </c>
    </row>
    <row r="1437" spans="1:4" x14ac:dyDescent="0.25">
      <c r="A1437" s="130" t="s">
        <v>18</v>
      </c>
      <c r="B1437" s="131">
        <v>130000</v>
      </c>
      <c r="C1437" s="131">
        <v>115000</v>
      </c>
      <c r="D1437" s="131">
        <v>115000</v>
      </c>
    </row>
    <row r="1438" spans="1:4" x14ac:dyDescent="0.25">
      <c r="A1438" s="151" t="s">
        <v>52</v>
      </c>
      <c r="B1438" s="131">
        <v>30000</v>
      </c>
      <c r="C1438" s="131">
        <v>15000</v>
      </c>
      <c r="D1438" s="131">
        <v>15000</v>
      </c>
    </row>
    <row r="1439" spans="1:4" x14ac:dyDescent="0.25">
      <c r="A1439" s="151" t="s">
        <v>56</v>
      </c>
      <c r="B1439" s="131">
        <v>100000</v>
      </c>
      <c r="C1439" s="131">
        <v>100000</v>
      </c>
      <c r="D1439" s="131">
        <v>100000</v>
      </c>
    </row>
    <row r="1440" spans="1:4" s="120" customFormat="1" x14ac:dyDescent="0.25">
      <c r="A1440" s="149" t="s">
        <v>333</v>
      </c>
      <c r="B1440" s="150">
        <v>50000</v>
      </c>
      <c r="C1440" s="150">
        <v>20000</v>
      </c>
      <c r="D1440" s="150">
        <v>30000</v>
      </c>
    </row>
    <row r="1441" spans="1:4" s="120" customFormat="1" x14ac:dyDescent="0.25">
      <c r="A1441" s="148" t="s">
        <v>38</v>
      </c>
      <c r="B1441" s="132">
        <v>50000</v>
      </c>
      <c r="C1441" s="132">
        <v>20000</v>
      </c>
      <c r="D1441" s="132">
        <v>30000</v>
      </c>
    </row>
    <row r="1442" spans="1:4" x14ac:dyDescent="0.25">
      <c r="A1442" s="130" t="s">
        <v>22</v>
      </c>
      <c r="B1442" s="131">
        <v>50000</v>
      </c>
      <c r="C1442" s="131">
        <v>20000</v>
      </c>
      <c r="D1442" s="131">
        <v>30000</v>
      </c>
    </row>
    <row r="1443" spans="1:4" x14ac:dyDescent="0.25">
      <c r="A1443" s="151" t="s">
        <v>68</v>
      </c>
      <c r="B1443" s="131">
        <v>50000</v>
      </c>
      <c r="C1443" s="131">
        <v>20000</v>
      </c>
      <c r="D1443" s="131">
        <v>30000</v>
      </c>
    </row>
    <row r="1444" spans="1:4" x14ac:dyDescent="0.25">
      <c r="A1444" s="151"/>
      <c r="B1444" s="131"/>
      <c r="C1444" s="131"/>
      <c r="D1444" s="131"/>
    </row>
    <row r="1445" spans="1:4" s="120" customFormat="1" x14ac:dyDescent="0.25">
      <c r="A1445" s="130" t="s">
        <v>334</v>
      </c>
      <c r="B1445" s="131">
        <v>6636</v>
      </c>
      <c r="C1445" s="131">
        <v>6636</v>
      </c>
      <c r="D1445" s="131">
        <v>6636</v>
      </c>
    </row>
    <row r="1446" spans="1:4" x14ac:dyDescent="0.25">
      <c r="A1446" s="149" t="s">
        <v>335</v>
      </c>
      <c r="B1446" s="150">
        <v>6636</v>
      </c>
      <c r="C1446" s="150">
        <v>6636</v>
      </c>
      <c r="D1446" s="150">
        <v>6636</v>
      </c>
    </row>
    <row r="1447" spans="1:4" s="120" customFormat="1" x14ac:dyDescent="0.25">
      <c r="A1447" s="148" t="s">
        <v>38</v>
      </c>
      <c r="B1447" s="132">
        <v>6636</v>
      </c>
      <c r="C1447" s="132">
        <v>6636</v>
      </c>
      <c r="D1447" s="132">
        <v>6636</v>
      </c>
    </row>
    <row r="1448" spans="1:4" x14ac:dyDescent="0.25">
      <c r="A1448" s="130" t="s">
        <v>18</v>
      </c>
      <c r="B1448" s="131">
        <v>6636</v>
      </c>
      <c r="C1448" s="131">
        <v>6636</v>
      </c>
      <c r="D1448" s="131">
        <v>6636</v>
      </c>
    </row>
    <row r="1449" spans="1:4" x14ac:dyDescent="0.25">
      <c r="A1449" s="151" t="s">
        <v>52</v>
      </c>
      <c r="B1449" s="131">
        <v>6636</v>
      </c>
      <c r="C1449" s="131">
        <v>6636</v>
      </c>
      <c r="D1449" s="131">
        <v>6636</v>
      </c>
    </row>
    <row r="1450" spans="1:4" s="120" customFormat="1" x14ac:dyDescent="0.25">
      <c r="A1450" s="130" t="s">
        <v>207</v>
      </c>
      <c r="B1450" s="131">
        <v>927386</v>
      </c>
      <c r="C1450" s="131">
        <v>193910</v>
      </c>
      <c r="D1450" s="131">
        <v>269505</v>
      </c>
    </row>
    <row r="1451" spans="1:4" x14ac:dyDescent="0.25">
      <c r="A1451" s="149" t="s">
        <v>336</v>
      </c>
      <c r="B1451" s="150">
        <v>12200</v>
      </c>
      <c r="C1451" s="150">
        <v>16000</v>
      </c>
      <c r="D1451" s="150">
        <v>19000</v>
      </c>
    </row>
    <row r="1452" spans="1:4" s="120" customFormat="1" x14ac:dyDescent="0.25">
      <c r="A1452" s="148" t="s">
        <v>38</v>
      </c>
      <c r="B1452" s="132">
        <v>12200</v>
      </c>
      <c r="C1452" s="132">
        <v>16000</v>
      </c>
      <c r="D1452" s="132">
        <v>19000</v>
      </c>
    </row>
    <row r="1453" spans="1:4" x14ac:dyDescent="0.25">
      <c r="A1453" s="130" t="s">
        <v>18</v>
      </c>
      <c r="B1453" s="131">
        <v>12200</v>
      </c>
      <c r="C1453" s="131">
        <v>16000</v>
      </c>
      <c r="D1453" s="131">
        <v>19000</v>
      </c>
    </row>
    <row r="1454" spans="1:4" x14ac:dyDescent="0.25">
      <c r="A1454" s="151" t="s">
        <v>52</v>
      </c>
      <c r="B1454" s="131">
        <v>12200</v>
      </c>
      <c r="C1454" s="131">
        <v>16000</v>
      </c>
      <c r="D1454" s="131">
        <v>19000</v>
      </c>
    </row>
    <row r="1455" spans="1:4" s="120" customFormat="1" x14ac:dyDescent="0.25">
      <c r="A1455" s="149" t="s">
        <v>337</v>
      </c>
      <c r="B1455" s="150">
        <v>3000</v>
      </c>
      <c r="C1455" s="150">
        <v>3000</v>
      </c>
      <c r="D1455" s="150">
        <v>3000</v>
      </c>
    </row>
    <row r="1456" spans="1:4" s="120" customFormat="1" x14ac:dyDescent="0.25">
      <c r="A1456" s="148" t="s">
        <v>38</v>
      </c>
      <c r="B1456" s="132">
        <v>3000</v>
      </c>
      <c r="C1456" s="132">
        <v>3000</v>
      </c>
      <c r="D1456" s="132">
        <v>3000</v>
      </c>
    </row>
    <row r="1457" spans="1:4" x14ac:dyDescent="0.25">
      <c r="A1457" s="130" t="s">
        <v>18</v>
      </c>
      <c r="B1457" s="131">
        <v>3000</v>
      </c>
      <c r="C1457" s="131">
        <v>3000</v>
      </c>
      <c r="D1457" s="131">
        <v>3000</v>
      </c>
    </row>
    <row r="1458" spans="1:4" x14ac:dyDescent="0.25">
      <c r="A1458" s="151" t="s">
        <v>52</v>
      </c>
      <c r="B1458" s="131">
        <v>3000</v>
      </c>
      <c r="C1458" s="131">
        <v>3000</v>
      </c>
      <c r="D1458" s="131">
        <v>3000</v>
      </c>
    </row>
    <row r="1459" spans="1:4" s="120" customFormat="1" x14ac:dyDescent="0.25">
      <c r="A1459" s="149" t="s">
        <v>338</v>
      </c>
      <c r="B1459" s="150">
        <v>7800</v>
      </c>
      <c r="C1459" s="150">
        <v>7800</v>
      </c>
      <c r="D1459" s="150">
        <v>7800</v>
      </c>
    </row>
    <row r="1460" spans="1:4" s="120" customFormat="1" x14ac:dyDescent="0.25">
      <c r="A1460" s="148" t="s">
        <v>38</v>
      </c>
      <c r="B1460" s="132">
        <v>7800</v>
      </c>
      <c r="C1460" s="132">
        <v>7800</v>
      </c>
      <c r="D1460" s="132">
        <v>7800</v>
      </c>
    </row>
    <row r="1461" spans="1:4" x14ac:dyDescent="0.25">
      <c r="A1461" s="130" t="s">
        <v>18</v>
      </c>
      <c r="B1461" s="131">
        <v>7800</v>
      </c>
      <c r="C1461" s="131">
        <v>7800</v>
      </c>
      <c r="D1461" s="131">
        <v>7800</v>
      </c>
    </row>
    <row r="1462" spans="1:4" x14ac:dyDescent="0.25">
      <c r="A1462" s="151" t="s">
        <v>52</v>
      </c>
      <c r="B1462" s="131">
        <v>7800</v>
      </c>
      <c r="C1462" s="131">
        <v>7800</v>
      </c>
      <c r="D1462" s="131">
        <v>7800</v>
      </c>
    </row>
    <row r="1463" spans="1:4" x14ac:dyDescent="0.25">
      <c r="A1463" s="149" t="s">
        <v>339</v>
      </c>
      <c r="B1463" s="150">
        <v>409771</v>
      </c>
      <c r="C1463" s="150">
        <v>95000</v>
      </c>
      <c r="D1463" s="150">
        <v>200000</v>
      </c>
    </row>
    <row r="1464" spans="1:4" s="120" customFormat="1" x14ac:dyDescent="0.25">
      <c r="A1464" s="148" t="s">
        <v>38</v>
      </c>
      <c r="B1464" s="132">
        <v>360000</v>
      </c>
      <c r="C1464" s="132">
        <v>95000</v>
      </c>
      <c r="D1464" s="132">
        <v>200000</v>
      </c>
    </row>
    <row r="1465" spans="1:4" x14ac:dyDescent="0.25">
      <c r="A1465" s="130" t="s">
        <v>18</v>
      </c>
      <c r="B1465" s="131">
        <v>360000</v>
      </c>
      <c r="C1465" s="131">
        <v>95000</v>
      </c>
      <c r="D1465" s="131">
        <v>200000</v>
      </c>
    </row>
    <row r="1466" spans="1:4" s="120" customFormat="1" x14ac:dyDescent="0.25">
      <c r="A1466" s="151" t="s">
        <v>52</v>
      </c>
      <c r="B1466" s="131">
        <v>360000</v>
      </c>
      <c r="C1466" s="131">
        <v>95000</v>
      </c>
      <c r="D1466" s="131">
        <v>200000</v>
      </c>
    </row>
    <row r="1467" spans="1:4" s="120" customFormat="1" x14ac:dyDescent="0.25">
      <c r="A1467" s="148" t="s">
        <v>41</v>
      </c>
      <c r="B1467" s="132">
        <v>49771</v>
      </c>
      <c r="C1467" s="132">
        <v>0</v>
      </c>
      <c r="D1467" s="132">
        <v>0</v>
      </c>
    </row>
    <row r="1468" spans="1:4" x14ac:dyDescent="0.25">
      <c r="A1468" s="130" t="s">
        <v>18</v>
      </c>
      <c r="B1468" s="131">
        <v>49771</v>
      </c>
      <c r="C1468" s="131">
        <v>0</v>
      </c>
      <c r="D1468" s="131">
        <v>0</v>
      </c>
    </row>
    <row r="1469" spans="1:4" x14ac:dyDescent="0.25">
      <c r="A1469" s="151" t="s">
        <v>52</v>
      </c>
      <c r="B1469" s="131">
        <v>49771</v>
      </c>
      <c r="C1469" s="131">
        <v>0</v>
      </c>
      <c r="D1469" s="131">
        <v>0</v>
      </c>
    </row>
    <row r="1470" spans="1:4" x14ac:dyDescent="0.25">
      <c r="A1470" s="149" t="s">
        <v>340</v>
      </c>
      <c r="B1470" s="150">
        <v>410000</v>
      </c>
      <c r="C1470" s="150">
        <v>0</v>
      </c>
      <c r="D1470" s="150">
        <v>0</v>
      </c>
    </row>
    <row r="1471" spans="1:4" s="120" customFormat="1" x14ac:dyDescent="0.25">
      <c r="A1471" s="148" t="s">
        <v>38</v>
      </c>
      <c r="B1471" s="132">
        <v>410000</v>
      </c>
      <c r="C1471" s="132">
        <v>0</v>
      </c>
      <c r="D1471" s="132">
        <v>0</v>
      </c>
    </row>
    <row r="1472" spans="1:4" s="120" customFormat="1" x14ac:dyDescent="0.25">
      <c r="A1472" s="130" t="s">
        <v>18</v>
      </c>
      <c r="B1472" s="131">
        <v>410000</v>
      </c>
      <c r="C1472" s="131">
        <v>0</v>
      </c>
      <c r="D1472" s="131">
        <v>0</v>
      </c>
    </row>
    <row r="1473" spans="1:4" x14ac:dyDescent="0.25">
      <c r="A1473" s="151" t="s">
        <v>52</v>
      </c>
      <c r="B1473" s="131">
        <v>410000</v>
      </c>
      <c r="C1473" s="131">
        <v>0</v>
      </c>
      <c r="D1473" s="131">
        <v>0</v>
      </c>
    </row>
    <row r="1474" spans="1:4" x14ac:dyDescent="0.25">
      <c r="A1474" s="149" t="s">
        <v>212</v>
      </c>
      <c r="B1474" s="150">
        <v>10000</v>
      </c>
      <c r="C1474" s="150">
        <v>10000</v>
      </c>
      <c r="D1474" s="150">
        <v>10000</v>
      </c>
    </row>
    <row r="1475" spans="1:4" s="120" customFormat="1" x14ac:dyDescent="0.25">
      <c r="A1475" s="148" t="s">
        <v>38</v>
      </c>
      <c r="B1475" s="132">
        <v>10000</v>
      </c>
      <c r="C1475" s="132">
        <v>10000</v>
      </c>
      <c r="D1475" s="132">
        <v>10000</v>
      </c>
    </row>
    <row r="1476" spans="1:4" x14ac:dyDescent="0.25">
      <c r="A1476" s="130" t="s">
        <v>18</v>
      </c>
      <c r="B1476" s="131">
        <v>10000</v>
      </c>
      <c r="C1476" s="131">
        <v>10000</v>
      </c>
      <c r="D1476" s="131">
        <v>10000</v>
      </c>
    </row>
    <row r="1477" spans="1:4" s="120" customFormat="1" x14ac:dyDescent="0.25">
      <c r="A1477" s="151" t="s">
        <v>52</v>
      </c>
      <c r="B1477" s="131">
        <v>10000</v>
      </c>
      <c r="C1477" s="131">
        <v>10000</v>
      </c>
      <c r="D1477" s="131">
        <v>10000</v>
      </c>
    </row>
    <row r="1478" spans="1:4" x14ac:dyDescent="0.25">
      <c r="A1478" s="149" t="s">
        <v>341</v>
      </c>
      <c r="B1478" s="150">
        <v>26545</v>
      </c>
      <c r="C1478" s="150">
        <v>26545</v>
      </c>
      <c r="D1478" s="150">
        <v>26545</v>
      </c>
    </row>
    <row r="1479" spans="1:4" s="120" customFormat="1" x14ac:dyDescent="0.25">
      <c r="A1479" s="148" t="s">
        <v>38</v>
      </c>
      <c r="B1479" s="132">
        <v>26545</v>
      </c>
      <c r="C1479" s="132">
        <v>26545</v>
      </c>
      <c r="D1479" s="132">
        <v>26545</v>
      </c>
    </row>
    <row r="1480" spans="1:4" x14ac:dyDescent="0.25">
      <c r="A1480" s="130" t="s">
        <v>18</v>
      </c>
      <c r="B1480" s="131">
        <v>26545</v>
      </c>
      <c r="C1480" s="131">
        <v>26545</v>
      </c>
      <c r="D1480" s="131">
        <v>26545</v>
      </c>
    </row>
    <row r="1481" spans="1:4" x14ac:dyDescent="0.25">
      <c r="A1481" s="151" t="s">
        <v>52</v>
      </c>
      <c r="B1481" s="131">
        <v>26545</v>
      </c>
      <c r="C1481" s="131">
        <v>26545</v>
      </c>
      <c r="D1481" s="131">
        <v>26545</v>
      </c>
    </row>
    <row r="1482" spans="1:4" s="120" customFormat="1" x14ac:dyDescent="0.25">
      <c r="A1482" s="149" t="s">
        <v>342</v>
      </c>
      <c r="B1482" s="150">
        <v>48070</v>
      </c>
      <c r="C1482" s="150">
        <v>35565</v>
      </c>
      <c r="D1482" s="150">
        <v>3160</v>
      </c>
    </row>
    <row r="1483" spans="1:4" s="120" customFormat="1" x14ac:dyDescent="0.25">
      <c r="A1483" s="148" t="s">
        <v>38</v>
      </c>
      <c r="B1483" s="132">
        <v>48070</v>
      </c>
      <c r="C1483" s="132">
        <v>35565</v>
      </c>
      <c r="D1483" s="132">
        <v>3160</v>
      </c>
    </row>
    <row r="1484" spans="1:4" x14ac:dyDescent="0.25">
      <c r="A1484" s="130" t="s">
        <v>18</v>
      </c>
      <c r="B1484" s="131">
        <v>48070</v>
      </c>
      <c r="C1484" s="131">
        <v>35565</v>
      </c>
      <c r="D1484" s="131">
        <v>3160</v>
      </c>
    </row>
    <row r="1485" spans="1:4" x14ac:dyDescent="0.25">
      <c r="A1485" s="151" t="s">
        <v>51</v>
      </c>
      <c r="B1485" s="131">
        <v>7670</v>
      </c>
      <c r="C1485" s="131">
        <v>5690</v>
      </c>
      <c r="D1485" s="131">
        <v>510</v>
      </c>
    </row>
    <row r="1486" spans="1:4" s="120" customFormat="1" x14ac:dyDescent="0.25">
      <c r="A1486" s="151" t="s">
        <v>52</v>
      </c>
      <c r="B1486" s="131">
        <v>40400</v>
      </c>
      <c r="C1486" s="131">
        <v>29875</v>
      </c>
      <c r="D1486" s="131">
        <v>2650</v>
      </c>
    </row>
    <row r="1487" spans="1:4" s="120" customFormat="1" x14ac:dyDescent="0.25">
      <c r="A1487" s="151"/>
      <c r="B1487" s="131"/>
      <c r="C1487" s="131"/>
      <c r="D1487" s="131"/>
    </row>
    <row r="1488" spans="1:4" x14ac:dyDescent="0.25">
      <c r="A1488" s="130" t="s">
        <v>343</v>
      </c>
      <c r="B1488" s="131">
        <v>1247114</v>
      </c>
      <c r="C1488" s="131">
        <v>828717</v>
      </c>
      <c r="D1488" s="131">
        <v>1004276</v>
      </c>
    </row>
    <row r="1489" spans="1:4" x14ac:dyDescent="0.25">
      <c r="A1489" s="149" t="s">
        <v>344</v>
      </c>
      <c r="B1489" s="150">
        <v>172540</v>
      </c>
      <c r="C1489" s="150">
        <v>172540</v>
      </c>
      <c r="D1489" s="150">
        <v>172540</v>
      </c>
    </row>
    <row r="1490" spans="1:4" s="120" customFormat="1" x14ac:dyDescent="0.25">
      <c r="A1490" s="148" t="s">
        <v>38</v>
      </c>
      <c r="B1490" s="132">
        <v>172540</v>
      </c>
      <c r="C1490" s="132">
        <v>172540</v>
      </c>
      <c r="D1490" s="132">
        <v>172540</v>
      </c>
    </row>
    <row r="1491" spans="1:4" s="120" customFormat="1" x14ac:dyDescent="0.25">
      <c r="A1491" s="130" t="s">
        <v>18</v>
      </c>
      <c r="B1491" s="131">
        <v>172540</v>
      </c>
      <c r="C1491" s="131">
        <v>172540</v>
      </c>
      <c r="D1491" s="131">
        <v>172540</v>
      </c>
    </row>
    <row r="1492" spans="1:4" x14ac:dyDescent="0.25">
      <c r="A1492" s="151" t="s">
        <v>54</v>
      </c>
      <c r="B1492" s="131">
        <v>51500</v>
      </c>
      <c r="C1492" s="131">
        <v>51500</v>
      </c>
      <c r="D1492" s="131">
        <v>51500</v>
      </c>
    </row>
    <row r="1493" spans="1:4" x14ac:dyDescent="0.25">
      <c r="A1493" s="151" t="s">
        <v>56</v>
      </c>
      <c r="B1493" s="131">
        <v>121040</v>
      </c>
      <c r="C1493" s="131">
        <v>121040</v>
      </c>
      <c r="D1493" s="131">
        <v>121040</v>
      </c>
    </row>
    <row r="1494" spans="1:4" x14ac:dyDescent="0.25">
      <c r="A1494" s="149" t="s">
        <v>345</v>
      </c>
      <c r="B1494" s="150">
        <v>53000</v>
      </c>
      <c r="C1494" s="150">
        <v>53000</v>
      </c>
      <c r="D1494" s="150">
        <v>53000</v>
      </c>
    </row>
    <row r="1495" spans="1:4" s="120" customFormat="1" x14ac:dyDescent="0.25">
      <c r="A1495" s="148" t="s">
        <v>38</v>
      </c>
      <c r="B1495" s="132">
        <v>53000</v>
      </c>
      <c r="C1495" s="132">
        <v>53000</v>
      </c>
      <c r="D1495" s="132">
        <v>53000</v>
      </c>
    </row>
    <row r="1496" spans="1:4" x14ac:dyDescent="0.25">
      <c r="A1496" s="130" t="s">
        <v>18</v>
      </c>
      <c r="B1496" s="131">
        <v>53000</v>
      </c>
      <c r="C1496" s="131">
        <v>53000</v>
      </c>
      <c r="D1496" s="131">
        <v>53000</v>
      </c>
    </row>
    <row r="1497" spans="1:4" s="120" customFormat="1" x14ac:dyDescent="0.25">
      <c r="A1497" s="151" t="s">
        <v>56</v>
      </c>
      <c r="B1497" s="131">
        <v>53000</v>
      </c>
      <c r="C1497" s="131">
        <v>53000</v>
      </c>
      <c r="D1497" s="131">
        <v>53000</v>
      </c>
    </row>
    <row r="1498" spans="1:4" x14ac:dyDescent="0.25">
      <c r="A1498" s="149" t="s">
        <v>346</v>
      </c>
      <c r="B1498" s="150">
        <v>9000</v>
      </c>
      <c r="C1498" s="150">
        <v>10000</v>
      </c>
      <c r="D1498" s="150">
        <v>10000</v>
      </c>
    </row>
    <row r="1499" spans="1:4" s="120" customFormat="1" x14ac:dyDescent="0.25">
      <c r="A1499" s="148" t="s">
        <v>38</v>
      </c>
      <c r="B1499" s="132">
        <v>9000</v>
      </c>
      <c r="C1499" s="132">
        <v>10000</v>
      </c>
      <c r="D1499" s="132">
        <v>10000</v>
      </c>
    </row>
    <row r="1500" spans="1:4" x14ac:dyDescent="0.25">
      <c r="A1500" s="130" t="s">
        <v>18</v>
      </c>
      <c r="B1500" s="131">
        <v>9000</v>
      </c>
      <c r="C1500" s="131">
        <v>10000</v>
      </c>
      <c r="D1500" s="131">
        <v>10000</v>
      </c>
    </row>
    <row r="1501" spans="1:4" x14ac:dyDescent="0.25">
      <c r="A1501" s="151" t="s">
        <v>52</v>
      </c>
      <c r="B1501" s="131">
        <v>9000</v>
      </c>
      <c r="C1501" s="131">
        <v>10000</v>
      </c>
      <c r="D1501" s="131">
        <v>10000</v>
      </c>
    </row>
    <row r="1502" spans="1:4" x14ac:dyDescent="0.25">
      <c r="A1502" s="149" t="s">
        <v>347</v>
      </c>
      <c r="B1502" s="150">
        <v>295000</v>
      </c>
      <c r="C1502" s="150">
        <v>50000</v>
      </c>
      <c r="D1502" s="150">
        <v>50000</v>
      </c>
    </row>
    <row r="1503" spans="1:4" s="120" customFormat="1" x14ac:dyDescent="0.25">
      <c r="A1503" s="148" t="s">
        <v>38</v>
      </c>
      <c r="B1503" s="132">
        <v>295000</v>
      </c>
      <c r="C1503" s="132">
        <v>50000</v>
      </c>
      <c r="D1503" s="132">
        <v>50000</v>
      </c>
    </row>
    <row r="1504" spans="1:4" x14ac:dyDescent="0.25">
      <c r="A1504" s="130" t="s">
        <v>18</v>
      </c>
      <c r="B1504" s="131">
        <v>40000</v>
      </c>
      <c r="C1504" s="131">
        <v>20000</v>
      </c>
      <c r="D1504" s="131">
        <v>20000</v>
      </c>
    </row>
    <row r="1505" spans="1:4" x14ac:dyDescent="0.25">
      <c r="A1505" s="151" t="s">
        <v>52</v>
      </c>
      <c r="B1505" s="131">
        <v>40000</v>
      </c>
      <c r="C1505" s="131">
        <v>20000</v>
      </c>
      <c r="D1505" s="131">
        <v>20000</v>
      </c>
    </row>
    <row r="1506" spans="1:4" x14ac:dyDescent="0.25">
      <c r="A1506" s="130" t="s">
        <v>19</v>
      </c>
      <c r="B1506" s="131">
        <v>255000</v>
      </c>
      <c r="C1506" s="131">
        <v>30000</v>
      </c>
      <c r="D1506" s="131">
        <v>30000</v>
      </c>
    </row>
    <row r="1507" spans="1:4" s="120" customFormat="1" x14ac:dyDescent="0.25">
      <c r="A1507" s="151" t="s">
        <v>58</v>
      </c>
      <c r="B1507" s="131">
        <v>245000</v>
      </c>
      <c r="C1507" s="131">
        <v>20000</v>
      </c>
      <c r="D1507" s="131">
        <v>20000</v>
      </c>
    </row>
    <row r="1508" spans="1:4" x14ac:dyDescent="0.25">
      <c r="A1508" s="151" t="s">
        <v>59</v>
      </c>
      <c r="B1508" s="131">
        <v>10000</v>
      </c>
      <c r="C1508" s="131">
        <v>10000</v>
      </c>
      <c r="D1508" s="131">
        <v>10000</v>
      </c>
    </row>
    <row r="1509" spans="1:4" x14ac:dyDescent="0.25">
      <c r="A1509" s="149" t="s">
        <v>348</v>
      </c>
      <c r="B1509" s="150">
        <v>41636</v>
      </c>
      <c r="C1509" s="150">
        <v>56636</v>
      </c>
      <c r="D1509" s="150">
        <v>56636</v>
      </c>
    </row>
    <row r="1510" spans="1:4" s="120" customFormat="1" x14ac:dyDescent="0.25">
      <c r="A1510" s="148" t="s">
        <v>38</v>
      </c>
      <c r="B1510" s="132">
        <v>35000</v>
      </c>
      <c r="C1510" s="132">
        <v>50000</v>
      </c>
      <c r="D1510" s="132">
        <v>50000</v>
      </c>
    </row>
    <row r="1511" spans="1:4" x14ac:dyDescent="0.25">
      <c r="A1511" s="130" t="s">
        <v>18</v>
      </c>
      <c r="B1511" s="131">
        <v>35000</v>
      </c>
      <c r="C1511" s="131">
        <v>50000</v>
      </c>
      <c r="D1511" s="131">
        <v>50000</v>
      </c>
    </row>
    <row r="1512" spans="1:4" x14ac:dyDescent="0.25">
      <c r="A1512" s="151" t="s">
        <v>54</v>
      </c>
      <c r="B1512" s="131">
        <v>35000</v>
      </c>
      <c r="C1512" s="131">
        <v>50000</v>
      </c>
      <c r="D1512" s="131">
        <v>50000</v>
      </c>
    </row>
    <row r="1513" spans="1:4" s="120" customFormat="1" x14ac:dyDescent="0.25">
      <c r="A1513" s="148" t="s">
        <v>42</v>
      </c>
      <c r="B1513" s="132">
        <v>6636</v>
      </c>
      <c r="C1513" s="132">
        <v>6636</v>
      </c>
      <c r="D1513" s="132">
        <v>6636</v>
      </c>
    </row>
    <row r="1514" spans="1:4" x14ac:dyDescent="0.25">
      <c r="A1514" s="130" t="s">
        <v>18</v>
      </c>
      <c r="B1514" s="131">
        <v>6636</v>
      </c>
      <c r="C1514" s="131">
        <v>6636</v>
      </c>
      <c r="D1514" s="131">
        <v>6636</v>
      </c>
    </row>
    <row r="1515" spans="1:4" x14ac:dyDescent="0.25">
      <c r="A1515" s="151" t="s">
        <v>54</v>
      </c>
      <c r="B1515" s="131">
        <v>6636</v>
      </c>
      <c r="C1515" s="131">
        <v>6636</v>
      </c>
      <c r="D1515" s="131">
        <v>6636</v>
      </c>
    </row>
    <row r="1516" spans="1:4" ht="13.5" customHeight="1" x14ac:dyDescent="0.25">
      <c r="A1516" s="149" t="s">
        <v>349</v>
      </c>
      <c r="B1516" s="150">
        <v>425938</v>
      </c>
      <c r="C1516" s="150">
        <v>366541</v>
      </c>
      <c r="D1516" s="150">
        <v>542100</v>
      </c>
    </row>
    <row r="1517" spans="1:4" s="120" customFormat="1" ht="13.5" customHeight="1" x14ac:dyDescent="0.25">
      <c r="A1517" s="148" t="s">
        <v>38</v>
      </c>
      <c r="B1517" s="132">
        <v>425938</v>
      </c>
      <c r="C1517" s="132">
        <v>366541</v>
      </c>
      <c r="D1517" s="132">
        <v>542100</v>
      </c>
    </row>
    <row r="1518" spans="1:4" ht="13.5" customHeight="1" x14ac:dyDescent="0.25">
      <c r="A1518" s="130" t="s">
        <v>18</v>
      </c>
      <c r="B1518" s="131">
        <v>392757</v>
      </c>
      <c r="C1518" s="131">
        <v>333360</v>
      </c>
      <c r="D1518" s="131">
        <v>508919</v>
      </c>
    </row>
    <row r="1519" spans="1:4" ht="13.5" customHeight="1" x14ac:dyDescent="0.25">
      <c r="A1519" s="151" t="s">
        <v>52</v>
      </c>
      <c r="B1519" s="131">
        <v>105000</v>
      </c>
      <c r="C1519" s="131">
        <v>107090</v>
      </c>
      <c r="D1519" s="131">
        <v>128919</v>
      </c>
    </row>
    <row r="1520" spans="1:4" s="120" customFormat="1" ht="13.5" customHeight="1" x14ac:dyDescent="0.25">
      <c r="A1520" s="151" t="s">
        <v>54</v>
      </c>
      <c r="B1520" s="131">
        <v>53089</v>
      </c>
      <c r="C1520" s="131">
        <v>33181</v>
      </c>
      <c r="D1520" s="131">
        <v>150000</v>
      </c>
    </row>
    <row r="1521" spans="1:4" s="120" customFormat="1" ht="13.5" customHeight="1" x14ac:dyDescent="0.25">
      <c r="A1521" s="151" t="s">
        <v>55</v>
      </c>
      <c r="B1521" s="131">
        <v>53089</v>
      </c>
      <c r="C1521" s="131">
        <v>53089</v>
      </c>
      <c r="D1521" s="131">
        <v>80000</v>
      </c>
    </row>
    <row r="1522" spans="1:4" s="120" customFormat="1" ht="13.5" customHeight="1" x14ac:dyDescent="0.25">
      <c r="A1522" s="151" t="s">
        <v>57</v>
      </c>
      <c r="B1522" s="131">
        <v>181579</v>
      </c>
      <c r="C1522" s="131">
        <v>140000</v>
      </c>
      <c r="D1522" s="131">
        <v>150000</v>
      </c>
    </row>
    <row r="1523" spans="1:4" ht="13.5" customHeight="1" x14ac:dyDescent="0.25">
      <c r="A1523" s="130" t="s">
        <v>19</v>
      </c>
      <c r="B1523" s="131">
        <v>33181</v>
      </c>
      <c r="C1523" s="131">
        <v>33181</v>
      </c>
      <c r="D1523" s="131">
        <v>33181</v>
      </c>
    </row>
    <row r="1524" spans="1:4" ht="13.5" customHeight="1" x14ac:dyDescent="0.25">
      <c r="A1524" s="151" t="s">
        <v>59</v>
      </c>
      <c r="B1524" s="131">
        <v>33181</v>
      </c>
      <c r="C1524" s="131">
        <v>33181</v>
      </c>
      <c r="D1524" s="131">
        <v>33181</v>
      </c>
    </row>
    <row r="1525" spans="1:4" s="120" customFormat="1" ht="13.5" customHeight="1" x14ac:dyDescent="0.25">
      <c r="A1525" s="149" t="s">
        <v>350</v>
      </c>
      <c r="B1525" s="150">
        <v>250000</v>
      </c>
      <c r="C1525" s="150">
        <v>120000</v>
      </c>
      <c r="D1525" s="150">
        <v>120000</v>
      </c>
    </row>
    <row r="1526" spans="1:4" s="120" customFormat="1" ht="13.5" customHeight="1" x14ac:dyDescent="0.25">
      <c r="A1526" s="148" t="s">
        <v>38</v>
      </c>
      <c r="B1526" s="132">
        <v>250000</v>
      </c>
      <c r="C1526" s="132">
        <v>120000</v>
      </c>
      <c r="D1526" s="132">
        <v>120000</v>
      </c>
    </row>
    <row r="1527" spans="1:4" ht="13.5" customHeight="1" x14ac:dyDescent="0.25">
      <c r="A1527" s="130" t="s">
        <v>18</v>
      </c>
      <c r="B1527" s="131">
        <v>150000</v>
      </c>
      <c r="C1527" s="131">
        <v>50000</v>
      </c>
      <c r="D1527" s="131">
        <v>50000</v>
      </c>
    </row>
    <row r="1528" spans="1:4" ht="13.5" customHeight="1" x14ac:dyDescent="0.25">
      <c r="A1528" s="151" t="s">
        <v>52</v>
      </c>
      <c r="B1528" s="131">
        <v>150000</v>
      </c>
      <c r="C1528" s="131">
        <v>50000</v>
      </c>
      <c r="D1528" s="131">
        <v>50000</v>
      </c>
    </row>
    <row r="1529" spans="1:4" ht="13.5" customHeight="1" x14ac:dyDescent="0.25">
      <c r="A1529" s="130" t="s">
        <v>19</v>
      </c>
      <c r="B1529" s="131">
        <v>100000</v>
      </c>
      <c r="C1529" s="131">
        <v>70000</v>
      </c>
      <c r="D1529" s="131">
        <v>70000</v>
      </c>
    </row>
    <row r="1530" spans="1:4" s="120" customFormat="1" ht="13.5" customHeight="1" x14ac:dyDescent="0.25">
      <c r="A1530" s="151" t="s">
        <v>58</v>
      </c>
      <c r="B1530" s="131">
        <v>100000</v>
      </c>
      <c r="C1530" s="131">
        <v>70000</v>
      </c>
      <c r="D1530" s="131">
        <v>70000</v>
      </c>
    </row>
    <row r="1531" spans="1:4" s="120" customFormat="1" x14ac:dyDescent="0.25">
      <c r="A1531" s="151"/>
      <c r="B1531" s="131"/>
      <c r="C1531" s="131"/>
      <c r="D1531" s="131"/>
    </row>
    <row r="1532" spans="1:4" ht="13.5" customHeight="1" x14ac:dyDescent="0.25">
      <c r="A1532" s="130" t="s">
        <v>351</v>
      </c>
      <c r="B1532" s="131">
        <v>570596</v>
      </c>
      <c r="C1532" s="131">
        <v>530596</v>
      </c>
      <c r="D1532" s="131">
        <v>544669</v>
      </c>
    </row>
    <row r="1533" spans="1:4" ht="13.5" customHeight="1" x14ac:dyDescent="0.25">
      <c r="A1533" s="149" t="s">
        <v>352</v>
      </c>
      <c r="B1533" s="150">
        <v>170000</v>
      </c>
      <c r="C1533" s="150">
        <v>170000</v>
      </c>
      <c r="D1533" s="150">
        <v>170000</v>
      </c>
    </row>
    <row r="1534" spans="1:4" s="120" customFormat="1" ht="13.5" customHeight="1" x14ac:dyDescent="0.25">
      <c r="A1534" s="148" t="s">
        <v>38</v>
      </c>
      <c r="B1534" s="132">
        <v>170000</v>
      </c>
      <c r="C1534" s="132">
        <v>170000</v>
      </c>
      <c r="D1534" s="132">
        <v>170000</v>
      </c>
    </row>
    <row r="1535" spans="1:4" ht="13.5" customHeight="1" x14ac:dyDescent="0.25">
      <c r="A1535" s="130" t="s">
        <v>18</v>
      </c>
      <c r="B1535" s="131">
        <v>170000</v>
      </c>
      <c r="C1535" s="131">
        <v>170000</v>
      </c>
      <c r="D1535" s="131">
        <v>170000</v>
      </c>
    </row>
    <row r="1536" spans="1:4" ht="13.5" customHeight="1" x14ac:dyDescent="0.25">
      <c r="A1536" s="151" t="s">
        <v>57</v>
      </c>
      <c r="B1536" s="131">
        <v>170000</v>
      </c>
      <c r="C1536" s="131">
        <v>170000</v>
      </c>
      <c r="D1536" s="131">
        <v>170000</v>
      </c>
    </row>
    <row r="1537" spans="1:4" ht="13.5" customHeight="1" x14ac:dyDescent="0.25">
      <c r="A1537" s="149" t="s">
        <v>353</v>
      </c>
      <c r="B1537" s="150">
        <v>77836</v>
      </c>
      <c r="C1537" s="150">
        <v>77836</v>
      </c>
      <c r="D1537" s="150">
        <v>81909</v>
      </c>
    </row>
    <row r="1538" spans="1:4" s="120" customFormat="1" ht="13.5" customHeight="1" x14ac:dyDescent="0.25">
      <c r="A1538" s="148" t="s">
        <v>38</v>
      </c>
      <c r="B1538" s="132">
        <v>77836</v>
      </c>
      <c r="C1538" s="132">
        <v>77836</v>
      </c>
      <c r="D1538" s="132">
        <v>81909</v>
      </c>
    </row>
    <row r="1539" spans="1:4" ht="13.5" customHeight="1" x14ac:dyDescent="0.25">
      <c r="A1539" s="130" t="s">
        <v>18</v>
      </c>
      <c r="B1539" s="131">
        <v>67836</v>
      </c>
      <c r="C1539" s="131">
        <v>67836</v>
      </c>
      <c r="D1539" s="131">
        <v>71909</v>
      </c>
    </row>
    <row r="1540" spans="1:4" s="120" customFormat="1" ht="13.5" customHeight="1" x14ac:dyDescent="0.25">
      <c r="A1540" s="151" t="s">
        <v>52</v>
      </c>
      <c r="B1540" s="131">
        <v>27310</v>
      </c>
      <c r="C1540" s="131">
        <v>27310</v>
      </c>
      <c r="D1540" s="131">
        <v>31383</v>
      </c>
    </row>
    <row r="1541" spans="1:4" s="120" customFormat="1" ht="13.5" customHeight="1" x14ac:dyDescent="0.25">
      <c r="A1541" s="151" t="s">
        <v>57</v>
      </c>
      <c r="B1541" s="131">
        <v>40526</v>
      </c>
      <c r="C1541" s="131">
        <v>40526</v>
      </c>
      <c r="D1541" s="131">
        <v>40526</v>
      </c>
    </row>
    <row r="1542" spans="1:4" s="120" customFormat="1" ht="13.5" customHeight="1" x14ac:dyDescent="0.25">
      <c r="A1542" s="130" t="s">
        <v>19</v>
      </c>
      <c r="B1542" s="131">
        <v>10000</v>
      </c>
      <c r="C1542" s="131">
        <v>10000</v>
      </c>
      <c r="D1542" s="131">
        <v>10000</v>
      </c>
    </row>
    <row r="1543" spans="1:4" s="120" customFormat="1" ht="13.5" customHeight="1" x14ac:dyDescent="0.25">
      <c r="A1543" s="151" t="s">
        <v>59</v>
      </c>
      <c r="B1543" s="131">
        <v>10000</v>
      </c>
      <c r="C1543" s="131">
        <v>10000</v>
      </c>
      <c r="D1543" s="131">
        <v>10000</v>
      </c>
    </row>
    <row r="1544" spans="1:4" s="120" customFormat="1" ht="13.5" customHeight="1" x14ac:dyDescent="0.25">
      <c r="A1544" s="149" t="s">
        <v>354</v>
      </c>
      <c r="B1544" s="150">
        <v>2124</v>
      </c>
      <c r="C1544" s="150">
        <v>2124</v>
      </c>
      <c r="D1544" s="150">
        <v>2124</v>
      </c>
    </row>
    <row r="1545" spans="1:4" s="120" customFormat="1" ht="13.5" customHeight="1" x14ac:dyDescent="0.25">
      <c r="A1545" s="148" t="s">
        <v>38</v>
      </c>
      <c r="B1545" s="132">
        <v>2124</v>
      </c>
      <c r="C1545" s="132">
        <v>2124</v>
      </c>
      <c r="D1545" s="132">
        <v>2124</v>
      </c>
    </row>
    <row r="1546" spans="1:4" s="120" customFormat="1" ht="13.5" customHeight="1" x14ac:dyDescent="0.25">
      <c r="A1546" s="130" t="s">
        <v>18</v>
      </c>
      <c r="B1546" s="131">
        <v>2124</v>
      </c>
      <c r="C1546" s="131">
        <v>2124</v>
      </c>
      <c r="D1546" s="131">
        <v>2124</v>
      </c>
    </row>
    <row r="1547" spans="1:4" s="120" customFormat="1" ht="13.5" customHeight="1" x14ac:dyDescent="0.25">
      <c r="A1547" s="151" t="s">
        <v>52</v>
      </c>
      <c r="B1547" s="131">
        <v>797</v>
      </c>
      <c r="C1547" s="131">
        <v>797</v>
      </c>
      <c r="D1547" s="131">
        <v>797</v>
      </c>
    </row>
    <row r="1548" spans="1:4" s="120" customFormat="1" ht="13.5" customHeight="1" x14ac:dyDescent="0.25">
      <c r="A1548" s="151" t="s">
        <v>55</v>
      </c>
      <c r="B1548" s="131">
        <v>1327</v>
      </c>
      <c r="C1548" s="131">
        <v>1327</v>
      </c>
      <c r="D1548" s="131">
        <v>1327</v>
      </c>
    </row>
    <row r="1549" spans="1:4" s="120" customFormat="1" ht="13.5" customHeight="1" x14ac:dyDescent="0.25">
      <c r="A1549" s="149" t="s">
        <v>355</v>
      </c>
      <c r="B1549" s="150">
        <v>18636</v>
      </c>
      <c r="C1549" s="150">
        <v>18636</v>
      </c>
      <c r="D1549" s="150">
        <v>18636</v>
      </c>
    </row>
    <row r="1550" spans="1:4" s="120" customFormat="1" ht="13.5" customHeight="1" x14ac:dyDescent="0.25">
      <c r="A1550" s="148" t="s">
        <v>38</v>
      </c>
      <c r="B1550" s="132">
        <v>18636</v>
      </c>
      <c r="C1550" s="132">
        <v>18636</v>
      </c>
      <c r="D1550" s="132">
        <v>18636</v>
      </c>
    </row>
    <row r="1551" spans="1:4" s="120" customFormat="1" ht="13.5" customHeight="1" x14ac:dyDescent="0.25">
      <c r="A1551" s="130" t="s">
        <v>18</v>
      </c>
      <c r="B1551" s="131">
        <v>18636</v>
      </c>
      <c r="C1551" s="131">
        <v>18636</v>
      </c>
      <c r="D1551" s="131">
        <v>18636</v>
      </c>
    </row>
    <row r="1552" spans="1:4" s="120" customFormat="1" ht="13.5" customHeight="1" x14ac:dyDescent="0.25">
      <c r="A1552" s="151" t="s">
        <v>52</v>
      </c>
      <c r="B1552" s="131">
        <v>18636</v>
      </c>
      <c r="C1552" s="131">
        <v>18636</v>
      </c>
      <c r="D1552" s="131">
        <v>18636</v>
      </c>
    </row>
    <row r="1553" spans="1:4" s="120" customFormat="1" ht="13.5" customHeight="1" x14ac:dyDescent="0.25">
      <c r="A1553" s="149" t="s">
        <v>356</v>
      </c>
      <c r="B1553" s="150">
        <v>302000</v>
      </c>
      <c r="C1553" s="150">
        <v>262000</v>
      </c>
      <c r="D1553" s="150">
        <v>272000</v>
      </c>
    </row>
    <row r="1554" spans="1:4" s="120" customFormat="1" ht="13.5" customHeight="1" x14ac:dyDescent="0.25">
      <c r="A1554" s="148" t="s">
        <v>38</v>
      </c>
      <c r="B1554" s="132">
        <v>302000</v>
      </c>
      <c r="C1554" s="132">
        <v>262000</v>
      </c>
      <c r="D1554" s="132">
        <v>272000</v>
      </c>
    </row>
    <row r="1555" spans="1:4" s="120" customFormat="1" ht="13.5" customHeight="1" x14ac:dyDescent="0.25">
      <c r="A1555" s="130" t="s">
        <v>18</v>
      </c>
      <c r="B1555" s="131">
        <v>302000</v>
      </c>
      <c r="C1555" s="131">
        <v>262000</v>
      </c>
      <c r="D1555" s="131">
        <v>272000</v>
      </c>
    </row>
    <row r="1556" spans="1:4" s="120" customFormat="1" ht="13.5" customHeight="1" x14ac:dyDescent="0.25">
      <c r="A1556" s="151" t="s">
        <v>52</v>
      </c>
      <c r="B1556" s="131">
        <v>12000</v>
      </c>
      <c r="C1556" s="131">
        <v>12000</v>
      </c>
      <c r="D1556" s="131">
        <v>12000</v>
      </c>
    </row>
    <row r="1557" spans="1:4" s="120" customFormat="1" ht="13.5" customHeight="1" x14ac:dyDescent="0.25">
      <c r="A1557" s="151" t="s">
        <v>57</v>
      </c>
      <c r="B1557" s="131">
        <v>290000</v>
      </c>
      <c r="C1557" s="131">
        <v>250000</v>
      </c>
      <c r="D1557" s="131">
        <v>260000</v>
      </c>
    </row>
    <row r="1558" spans="1:4" s="120" customFormat="1" x14ac:dyDescent="0.25">
      <c r="A1558" s="152" t="s">
        <v>357</v>
      </c>
      <c r="B1558" s="153">
        <v>814221</v>
      </c>
      <c r="C1558" s="153">
        <v>757700</v>
      </c>
      <c r="D1558" s="153">
        <v>799200</v>
      </c>
    </row>
    <row r="1559" spans="1:4" s="120" customFormat="1" x14ac:dyDescent="0.25">
      <c r="A1559" s="148" t="s">
        <v>38</v>
      </c>
      <c r="B1559" s="132">
        <v>650000</v>
      </c>
      <c r="C1559" s="132">
        <v>696100</v>
      </c>
      <c r="D1559" s="132">
        <v>737600</v>
      </c>
    </row>
    <row r="1560" spans="1:4" s="120" customFormat="1" x14ac:dyDescent="0.25">
      <c r="A1560" s="148" t="s">
        <v>47</v>
      </c>
      <c r="B1560" s="132">
        <v>56040</v>
      </c>
      <c r="C1560" s="132">
        <v>500</v>
      </c>
      <c r="D1560" s="132">
        <v>500</v>
      </c>
    </row>
    <row r="1561" spans="1:4" s="120" customFormat="1" x14ac:dyDescent="0.25">
      <c r="A1561" s="148" t="s">
        <v>41</v>
      </c>
      <c r="B1561" s="132">
        <v>93500</v>
      </c>
      <c r="C1561" s="132">
        <v>55100</v>
      </c>
      <c r="D1561" s="132">
        <v>55100</v>
      </c>
    </row>
    <row r="1562" spans="1:4" s="120" customFormat="1" x14ac:dyDescent="0.25">
      <c r="A1562" s="148" t="s">
        <v>42</v>
      </c>
      <c r="B1562" s="132">
        <v>14681</v>
      </c>
      <c r="C1562" s="132">
        <v>6000</v>
      </c>
      <c r="D1562" s="132">
        <v>6000</v>
      </c>
    </row>
    <row r="1563" spans="1:4" s="120" customFormat="1" x14ac:dyDescent="0.25">
      <c r="A1563" s="154" t="s">
        <v>358</v>
      </c>
      <c r="B1563" s="155">
        <v>698596</v>
      </c>
      <c r="C1563" s="155">
        <v>692600</v>
      </c>
      <c r="D1563" s="155">
        <v>734100</v>
      </c>
    </row>
    <row r="1564" spans="1:4" s="120" customFormat="1" x14ac:dyDescent="0.25">
      <c r="A1564" s="154"/>
      <c r="B1564" s="155"/>
      <c r="C1564" s="155"/>
      <c r="D1564" s="155"/>
    </row>
    <row r="1565" spans="1:4" x14ac:dyDescent="0.25">
      <c r="A1565" s="149" t="s">
        <v>359</v>
      </c>
      <c r="B1565" s="150">
        <v>698596</v>
      </c>
      <c r="C1565" s="150">
        <v>692600</v>
      </c>
      <c r="D1565" s="150">
        <v>734100</v>
      </c>
    </row>
    <row r="1566" spans="1:4" s="120" customFormat="1" x14ac:dyDescent="0.25">
      <c r="A1566" s="148" t="s">
        <v>38</v>
      </c>
      <c r="B1566" s="132">
        <v>642556</v>
      </c>
      <c r="C1566" s="132">
        <v>692100</v>
      </c>
      <c r="D1566" s="132">
        <v>733600</v>
      </c>
    </row>
    <row r="1567" spans="1:4" s="120" customFormat="1" x14ac:dyDescent="0.25">
      <c r="A1567" s="130" t="s">
        <v>18</v>
      </c>
      <c r="B1567" s="131">
        <v>637556</v>
      </c>
      <c r="C1567" s="131">
        <v>687100</v>
      </c>
      <c r="D1567" s="131">
        <v>726600</v>
      </c>
    </row>
    <row r="1568" spans="1:4" s="120" customFormat="1" x14ac:dyDescent="0.25">
      <c r="A1568" s="151" t="s">
        <v>51</v>
      </c>
      <c r="B1568" s="131">
        <v>518556</v>
      </c>
      <c r="C1568" s="131">
        <v>542600</v>
      </c>
      <c r="D1568" s="131">
        <v>576600</v>
      </c>
    </row>
    <row r="1569" spans="1:4" s="120" customFormat="1" x14ac:dyDescent="0.25">
      <c r="A1569" s="151" t="s">
        <v>52</v>
      </c>
      <c r="B1569" s="131">
        <v>114000</v>
      </c>
      <c r="C1569" s="131">
        <v>139500</v>
      </c>
      <c r="D1569" s="131">
        <v>145000</v>
      </c>
    </row>
    <row r="1570" spans="1:4" x14ac:dyDescent="0.25">
      <c r="A1570" s="151" t="s">
        <v>53</v>
      </c>
      <c r="B1570" s="131">
        <v>5000</v>
      </c>
      <c r="C1570" s="131">
        <v>5000</v>
      </c>
      <c r="D1570" s="131">
        <v>5000</v>
      </c>
    </row>
    <row r="1571" spans="1:4" x14ac:dyDescent="0.25">
      <c r="A1571" s="130" t="s">
        <v>19</v>
      </c>
      <c r="B1571" s="131">
        <v>5000</v>
      </c>
      <c r="C1571" s="131">
        <v>5000</v>
      </c>
      <c r="D1571" s="131">
        <v>7000</v>
      </c>
    </row>
    <row r="1572" spans="1:4" s="120" customFormat="1" x14ac:dyDescent="0.25">
      <c r="A1572" s="151" t="s">
        <v>59</v>
      </c>
      <c r="B1572" s="131">
        <v>5000</v>
      </c>
      <c r="C1572" s="131">
        <v>5000</v>
      </c>
      <c r="D1572" s="131">
        <v>7000</v>
      </c>
    </row>
    <row r="1573" spans="1:4" s="120" customFormat="1" x14ac:dyDescent="0.25">
      <c r="A1573" s="148" t="s">
        <v>47</v>
      </c>
      <c r="B1573" s="132">
        <v>56040</v>
      </c>
      <c r="C1573" s="132">
        <v>500</v>
      </c>
      <c r="D1573" s="132">
        <v>500</v>
      </c>
    </row>
    <row r="1574" spans="1:4" x14ac:dyDescent="0.25">
      <c r="A1574" s="130" t="s">
        <v>18</v>
      </c>
      <c r="B1574" s="131">
        <v>5145</v>
      </c>
      <c r="C1574" s="131">
        <v>500</v>
      </c>
      <c r="D1574" s="131">
        <v>500</v>
      </c>
    </row>
    <row r="1575" spans="1:4" x14ac:dyDescent="0.25">
      <c r="A1575" s="151" t="s">
        <v>52</v>
      </c>
      <c r="B1575" s="131">
        <v>5145</v>
      </c>
      <c r="C1575" s="131">
        <v>500</v>
      </c>
      <c r="D1575" s="131">
        <v>500</v>
      </c>
    </row>
    <row r="1576" spans="1:4" x14ac:dyDescent="0.25">
      <c r="A1576" s="130" t="s">
        <v>19</v>
      </c>
      <c r="B1576" s="131">
        <v>50895</v>
      </c>
      <c r="C1576" s="131">
        <v>0</v>
      </c>
      <c r="D1576" s="131">
        <v>0</v>
      </c>
    </row>
    <row r="1577" spans="1:4" x14ac:dyDescent="0.25">
      <c r="A1577" s="151" t="s">
        <v>58</v>
      </c>
      <c r="B1577" s="131">
        <v>13272</v>
      </c>
      <c r="C1577" s="131">
        <v>0</v>
      </c>
      <c r="D1577" s="131">
        <v>0</v>
      </c>
    </row>
    <row r="1578" spans="1:4" x14ac:dyDescent="0.25">
      <c r="A1578" s="151" t="s">
        <v>59</v>
      </c>
      <c r="B1578" s="131">
        <v>37623</v>
      </c>
      <c r="C1578" s="131">
        <v>0</v>
      </c>
      <c r="D1578" s="131">
        <v>0</v>
      </c>
    </row>
    <row r="1579" spans="1:4" x14ac:dyDescent="0.25">
      <c r="A1579" s="151"/>
      <c r="B1579" s="131"/>
      <c r="C1579" s="131"/>
      <c r="D1579" s="131"/>
    </row>
    <row r="1580" spans="1:4" x14ac:dyDescent="0.25">
      <c r="A1580" s="130" t="s">
        <v>207</v>
      </c>
      <c r="B1580" s="131">
        <v>115625</v>
      </c>
      <c r="C1580" s="131">
        <v>65100</v>
      </c>
      <c r="D1580" s="131">
        <v>65100</v>
      </c>
    </row>
    <row r="1581" spans="1:4" s="120" customFormat="1" x14ac:dyDescent="0.25">
      <c r="A1581" s="149" t="s">
        <v>241</v>
      </c>
      <c r="B1581" s="150">
        <v>5625</v>
      </c>
      <c r="C1581" s="150">
        <v>0</v>
      </c>
      <c r="D1581" s="150">
        <v>0</v>
      </c>
    </row>
    <row r="1582" spans="1:4" s="120" customFormat="1" x14ac:dyDescent="0.25">
      <c r="A1582" s="148" t="s">
        <v>38</v>
      </c>
      <c r="B1582" s="132">
        <v>844</v>
      </c>
      <c r="C1582" s="132">
        <v>0</v>
      </c>
      <c r="D1582" s="132">
        <v>0</v>
      </c>
    </row>
    <row r="1583" spans="1:4" x14ac:dyDescent="0.25">
      <c r="A1583" s="130" t="s">
        <v>18</v>
      </c>
      <c r="B1583" s="131">
        <v>844</v>
      </c>
      <c r="C1583" s="131">
        <v>0</v>
      </c>
      <c r="D1583" s="131">
        <v>0</v>
      </c>
    </row>
    <row r="1584" spans="1:4" x14ac:dyDescent="0.25">
      <c r="A1584" s="151" t="s">
        <v>51</v>
      </c>
      <c r="B1584" s="131">
        <v>683</v>
      </c>
      <c r="C1584" s="131">
        <v>0</v>
      </c>
      <c r="D1584" s="131">
        <v>0</v>
      </c>
    </row>
    <row r="1585" spans="1:4" x14ac:dyDescent="0.25">
      <c r="A1585" s="151" t="s">
        <v>52</v>
      </c>
      <c r="B1585" s="131">
        <v>161</v>
      </c>
      <c r="C1585" s="131">
        <v>0</v>
      </c>
      <c r="D1585" s="131">
        <v>0</v>
      </c>
    </row>
    <row r="1586" spans="1:4" s="120" customFormat="1" x14ac:dyDescent="0.25">
      <c r="A1586" s="148" t="s">
        <v>42</v>
      </c>
      <c r="B1586" s="132">
        <v>4781</v>
      </c>
      <c r="C1586" s="132">
        <v>0</v>
      </c>
      <c r="D1586" s="132">
        <v>0</v>
      </c>
    </row>
    <row r="1587" spans="1:4" x14ac:dyDescent="0.25">
      <c r="A1587" s="130" t="s">
        <v>18</v>
      </c>
      <c r="B1587" s="131">
        <v>4781</v>
      </c>
      <c r="C1587" s="131">
        <v>0</v>
      </c>
      <c r="D1587" s="131">
        <v>0</v>
      </c>
    </row>
    <row r="1588" spans="1:4" x14ac:dyDescent="0.25">
      <c r="A1588" s="151" t="s">
        <v>51</v>
      </c>
      <c r="B1588" s="131">
        <v>3868</v>
      </c>
      <c r="C1588" s="131">
        <v>0</v>
      </c>
      <c r="D1588" s="131">
        <v>0</v>
      </c>
    </row>
    <row r="1589" spans="1:4" s="120" customFormat="1" x14ac:dyDescent="0.25">
      <c r="A1589" s="151" t="s">
        <v>52</v>
      </c>
      <c r="B1589" s="131">
        <v>913</v>
      </c>
      <c r="C1589" s="131">
        <v>0</v>
      </c>
      <c r="D1589" s="131">
        <v>0</v>
      </c>
    </row>
    <row r="1590" spans="1:4" s="120" customFormat="1" x14ac:dyDescent="0.25">
      <c r="A1590" s="149" t="s">
        <v>360</v>
      </c>
      <c r="B1590" s="150">
        <v>110000</v>
      </c>
      <c r="C1590" s="150">
        <v>65100</v>
      </c>
      <c r="D1590" s="150">
        <v>65100</v>
      </c>
    </row>
    <row r="1591" spans="1:4" s="120" customFormat="1" x14ac:dyDescent="0.25">
      <c r="A1591" s="148" t="s">
        <v>38</v>
      </c>
      <c r="B1591" s="132">
        <v>6600</v>
      </c>
      <c r="C1591" s="132">
        <v>4000</v>
      </c>
      <c r="D1591" s="132">
        <v>4000</v>
      </c>
    </row>
    <row r="1592" spans="1:4" s="120" customFormat="1" x14ac:dyDescent="0.25">
      <c r="A1592" s="130" t="s">
        <v>18</v>
      </c>
      <c r="B1592" s="131">
        <v>5940</v>
      </c>
      <c r="C1592" s="131">
        <v>3600</v>
      </c>
      <c r="D1592" s="131">
        <v>3600</v>
      </c>
    </row>
    <row r="1593" spans="1:4" s="120" customFormat="1" x14ac:dyDescent="0.25">
      <c r="A1593" s="151" t="s">
        <v>52</v>
      </c>
      <c r="B1593" s="131">
        <v>5940</v>
      </c>
      <c r="C1593" s="131">
        <v>3600</v>
      </c>
      <c r="D1593" s="131">
        <v>3600</v>
      </c>
    </row>
    <row r="1594" spans="1:4" x14ac:dyDescent="0.25">
      <c r="A1594" s="130" t="s">
        <v>19</v>
      </c>
      <c r="B1594" s="131">
        <v>660</v>
      </c>
      <c r="C1594" s="131">
        <v>400</v>
      </c>
      <c r="D1594" s="131">
        <v>400</v>
      </c>
    </row>
    <row r="1595" spans="1:4" x14ac:dyDescent="0.25">
      <c r="A1595" s="151" t="s">
        <v>59</v>
      </c>
      <c r="B1595" s="131">
        <v>660</v>
      </c>
      <c r="C1595" s="131">
        <v>400</v>
      </c>
      <c r="D1595" s="131">
        <v>400</v>
      </c>
    </row>
    <row r="1596" spans="1:4" s="120" customFormat="1" x14ac:dyDescent="0.25">
      <c r="A1596" s="148" t="s">
        <v>41</v>
      </c>
      <c r="B1596" s="132">
        <v>93500</v>
      </c>
      <c r="C1596" s="132">
        <v>55100</v>
      </c>
      <c r="D1596" s="132">
        <v>55100</v>
      </c>
    </row>
    <row r="1597" spans="1:4" s="120" customFormat="1" x14ac:dyDescent="0.25">
      <c r="A1597" s="130" t="s">
        <v>18</v>
      </c>
      <c r="B1597" s="131">
        <v>84150</v>
      </c>
      <c r="C1597" s="131">
        <v>49600</v>
      </c>
      <c r="D1597" s="131">
        <v>49600</v>
      </c>
    </row>
    <row r="1598" spans="1:4" x14ac:dyDescent="0.25">
      <c r="A1598" s="151" t="s">
        <v>52</v>
      </c>
      <c r="B1598" s="131">
        <v>84150</v>
      </c>
      <c r="C1598" s="131">
        <v>49600</v>
      </c>
      <c r="D1598" s="131">
        <v>49600</v>
      </c>
    </row>
    <row r="1599" spans="1:4" x14ac:dyDescent="0.25">
      <c r="A1599" s="130" t="s">
        <v>19</v>
      </c>
      <c r="B1599" s="131">
        <v>9350</v>
      </c>
      <c r="C1599" s="131">
        <v>5500</v>
      </c>
      <c r="D1599" s="131">
        <v>5500</v>
      </c>
    </row>
    <row r="1600" spans="1:4" x14ac:dyDescent="0.25">
      <c r="A1600" s="151" t="s">
        <v>59</v>
      </c>
      <c r="B1600" s="131">
        <v>9350</v>
      </c>
      <c r="C1600" s="131">
        <v>5500</v>
      </c>
      <c r="D1600" s="131">
        <v>5500</v>
      </c>
    </row>
    <row r="1601" spans="1:4" s="120" customFormat="1" x14ac:dyDescent="0.25">
      <c r="A1601" s="148" t="s">
        <v>42</v>
      </c>
      <c r="B1601" s="132">
        <v>9900</v>
      </c>
      <c r="C1601" s="132">
        <v>6000</v>
      </c>
      <c r="D1601" s="132">
        <v>6000</v>
      </c>
    </row>
    <row r="1602" spans="1:4" x14ac:dyDescent="0.25">
      <c r="A1602" s="130" t="s">
        <v>18</v>
      </c>
      <c r="B1602" s="131">
        <v>8910</v>
      </c>
      <c r="C1602" s="131">
        <v>5400</v>
      </c>
      <c r="D1602" s="131">
        <v>5400</v>
      </c>
    </row>
    <row r="1603" spans="1:4" x14ac:dyDescent="0.25">
      <c r="A1603" s="151" t="s">
        <v>52</v>
      </c>
      <c r="B1603" s="131">
        <v>8910</v>
      </c>
      <c r="C1603" s="131">
        <v>5400</v>
      </c>
      <c r="D1603" s="131">
        <v>5400</v>
      </c>
    </row>
    <row r="1604" spans="1:4" x14ac:dyDescent="0.25">
      <c r="A1604" s="130" t="s">
        <v>19</v>
      </c>
      <c r="B1604" s="131">
        <v>990</v>
      </c>
      <c r="C1604" s="131">
        <v>600</v>
      </c>
      <c r="D1604" s="131">
        <v>600</v>
      </c>
    </row>
    <row r="1605" spans="1:4" s="120" customFormat="1" x14ac:dyDescent="0.25">
      <c r="A1605" s="151" t="s">
        <v>59</v>
      </c>
      <c r="B1605" s="131">
        <v>990</v>
      </c>
      <c r="C1605" s="131">
        <v>600</v>
      </c>
      <c r="D1605" s="131">
        <v>600</v>
      </c>
    </row>
    <row r="1606" spans="1:4" s="120" customFormat="1" x14ac:dyDescent="0.25">
      <c r="A1606" s="151"/>
      <c r="B1606" s="131"/>
      <c r="C1606" s="131"/>
      <c r="D1606" s="131"/>
    </row>
    <row r="1607" spans="1:4" s="120" customFormat="1" x14ac:dyDescent="0.25">
      <c r="A1607" s="151"/>
      <c r="B1607" s="131"/>
      <c r="C1607" s="131"/>
      <c r="D1607" s="131"/>
    </row>
    <row r="1608" spans="1:4" s="120" customFormat="1" x14ac:dyDescent="0.25">
      <c r="A1608" s="151"/>
      <c r="B1608" s="131"/>
      <c r="C1608" s="131"/>
      <c r="D1608" s="131"/>
    </row>
    <row r="1609" spans="1:4" s="120" customFormat="1" x14ac:dyDescent="0.25">
      <c r="A1609" s="151"/>
      <c r="B1609" s="131"/>
      <c r="C1609" s="131"/>
      <c r="D1609" s="131"/>
    </row>
    <row r="1610" spans="1:4" s="120" customFormat="1" x14ac:dyDescent="0.25">
      <c r="A1610" s="151"/>
      <c r="B1610" s="131"/>
      <c r="C1610" s="131"/>
      <c r="D1610" s="131"/>
    </row>
    <row r="1611" spans="1:4" s="120" customFormat="1" x14ac:dyDescent="0.25">
      <c r="A1611" s="151"/>
      <c r="B1611" s="131"/>
      <c r="C1611" s="131"/>
      <c r="D1611" s="131"/>
    </row>
    <row r="1612" spans="1:4" s="120" customFormat="1" x14ac:dyDescent="0.25">
      <c r="A1612" s="151"/>
      <c r="B1612" s="131"/>
      <c r="C1612" s="131"/>
      <c r="D1612" s="131"/>
    </row>
    <row r="1613" spans="1:4" s="120" customFormat="1" x14ac:dyDescent="0.25">
      <c r="A1613" s="151"/>
      <c r="B1613" s="131"/>
      <c r="C1613" s="131"/>
      <c r="D1613" s="131"/>
    </row>
    <row r="1614" spans="1:4" s="120" customFormat="1" x14ac:dyDescent="0.25">
      <c r="A1614" s="151"/>
      <c r="B1614" s="131"/>
      <c r="C1614" s="131"/>
      <c r="D1614" s="131"/>
    </row>
    <row r="1615" spans="1:4" s="120" customFormat="1" x14ac:dyDescent="0.25">
      <c r="A1615" s="151"/>
      <c r="B1615" s="131"/>
      <c r="C1615" s="131"/>
      <c r="D1615" s="131"/>
    </row>
    <row r="1616" spans="1:4" s="120" customFormat="1" x14ac:dyDescent="0.25">
      <c r="A1616" s="151"/>
      <c r="B1616" s="131"/>
      <c r="C1616" s="131"/>
      <c r="D1616" s="131"/>
    </row>
    <row r="1617" spans="1:4" s="120" customFormat="1" x14ac:dyDescent="0.25">
      <c r="A1617" s="151"/>
      <c r="B1617" s="131"/>
      <c r="C1617" s="131"/>
      <c r="D1617" s="131"/>
    </row>
    <row r="1618" spans="1:4" s="120" customFormat="1" x14ac:dyDescent="0.25">
      <c r="A1618" s="151"/>
      <c r="B1618" s="131"/>
      <c r="C1618" s="131"/>
      <c r="D1618" s="131"/>
    </row>
    <row r="1619" spans="1:4" s="120" customFormat="1" x14ac:dyDescent="0.25">
      <c r="A1619" s="151"/>
      <c r="B1619" s="131"/>
      <c r="C1619" s="131"/>
      <c r="D1619" s="131"/>
    </row>
    <row r="1620" spans="1:4" s="120" customFormat="1" x14ac:dyDescent="0.25">
      <c r="A1620" s="151"/>
      <c r="B1620" s="131"/>
      <c r="C1620" s="131"/>
      <c r="D1620" s="131"/>
    </row>
    <row r="1621" spans="1:4" s="120" customFormat="1" x14ac:dyDescent="0.25">
      <c r="A1621" s="151"/>
      <c r="B1621" s="131"/>
      <c r="C1621" s="131"/>
      <c r="D1621" s="131"/>
    </row>
    <row r="1622" spans="1:4" s="120" customFormat="1" x14ac:dyDescent="0.25">
      <c r="A1622" s="151"/>
      <c r="B1622" s="131"/>
      <c r="C1622" s="131"/>
      <c r="D1622" s="131"/>
    </row>
    <row r="1623" spans="1:4" s="120" customFormat="1" x14ac:dyDescent="0.25">
      <c r="A1623" s="151"/>
      <c r="B1623" s="131"/>
      <c r="C1623" s="131"/>
      <c r="D1623" s="131"/>
    </row>
    <row r="1624" spans="1:4" s="120" customFormat="1" x14ac:dyDescent="0.25">
      <c r="A1624" s="151"/>
      <c r="B1624" s="131"/>
      <c r="C1624" s="131"/>
      <c r="D1624" s="131"/>
    </row>
    <row r="1625" spans="1:4" s="120" customFormat="1" x14ac:dyDescent="0.25">
      <c r="A1625" s="151"/>
      <c r="B1625" s="131"/>
      <c r="C1625" s="131"/>
      <c r="D1625" s="131"/>
    </row>
    <row r="1626" spans="1:4" s="120" customFormat="1" x14ac:dyDescent="0.25">
      <c r="A1626" s="151"/>
      <c r="B1626" s="131"/>
      <c r="C1626" s="131"/>
      <c r="D1626" s="131"/>
    </row>
    <row r="1627" spans="1:4" s="120" customFormat="1" x14ac:dyDescent="0.25">
      <c r="A1627" s="151"/>
      <c r="B1627" s="131"/>
      <c r="C1627" s="131"/>
      <c r="D1627" s="131"/>
    </row>
    <row r="1628" spans="1:4" x14ac:dyDescent="0.25">
      <c r="A1628" s="146" t="s">
        <v>361</v>
      </c>
      <c r="B1628" s="147">
        <v>90781</v>
      </c>
      <c r="C1628" s="147">
        <v>78970</v>
      </c>
      <c r="D1628" s="147">
        <v>96000</v>
      </c>
    </row>
    <row r="1629" spans="1:4" x14ac:dyDescent="0.25">
      <c r="A1629" s="152" t="s">
        <v>362</v>
      </c>
      <c r="B1629" s="153">
        <v>90781</v>
      </c>
      <c r="C1629" s="153">
        <v>78970</v>
      </c>
      <c r="D1629" s="153">
        <v>96000</v>
      </c>
    </row>
    <row r="1630" spans="1:4" s="120" customFormat="1" x14ac:dyDescent="0.25">
      <c r="A1630" s="148" t="s">
        <v>38</v>
      </c>
      <c r="B1630" s="132">
        <v>74781</v>
      </c>
      <c r="C1630" s="132">
        <v>62970</v>
      </c>
      <c r="D1630" s="132">
        <v>80000</v>
      </c>
    </row>
    <row r="1631" spans="1:4" s="120" customFormat="1" x14ac:dyDescent="0.25">
      <c r="A1631" s="148" t="s">
        <v>44</v>
      </c>
      <c r="B1631" s="132">
        <v>16000</v>
      </c>
      <c r="C1631" s="132">
        <v>16000</v>
      </c>
      <c r="D1631" s="132">
        <v>16000</v>
      </c>
    </row>
    <row r="1632" spans="1:4" s="120" customFormat="1" x14ac:dyDescent="0.25">
      <c r="A1632" s="148"/>
      <c r="B1632" s="132"/>
      <c r="C1632" s="132"/>
      <c r="D1632" s="132"/>
    </row>
    <row r="1633" spans="1:4" s="120" customFormat="1" x14ac:dyDescent="0.25">
      <c r="A1633" s="130" t="s">
        <v>170</v>
      </c>
      <c r="B1633" s="131">
        <v>90781</v>
      </c>
      <c r="C1633" s="131">
        <v>78970</v>
      </c>
      <c r="D1633" s="131">
        <v>96000</v>
      </c>
    </row>
    <row r="1634" spans="1:4" x14ac:dyDescent="0.25">
      <c r="A1634" s="149" t="s">
        <v>171</v>
      </c>
      <c r="B1634" s="150">
        <v>90781</v>
      </c>
      <c r="C1634" s="150">
        <v>78970</v>
      </c>
      <c r="D1634" s="150">
        <v>96000</v>
      </c>
    </row>
    <row r="1635" spans="1:4" s="120" customFormat="1" x14ac:dyDescent="0.25">
      <c r="A1635" s="148" t="s">
        <v>38</v>
      </c>
      <c r="B1635" s="132">
        <v>74781</v>
      </c>
      <c r="C1635" s="132">
        <v>62970</v>
      </c>
      <c r="D1635" s="132">
        <v>80000</v>
      </c>
    </row>
    <row r="1636" spans="1:4" x14ac:dyDescent="0.25">
      <c r="A1636" s="130" t="s">
        <v>18</v>
      </c>
      <c r="B1636" s="131">
        <v>74781</v>
      </c>
      <c r="C1636" s="131">
        <v>62970</v>
      </c>
      <c r="D1636" s="131">
        <v>80000</v>
      </c>
    </row>
    <row r="1637" spans="1:4" s="120" customFormat="1" x14ac:dyDescent="0.25">
      <c r="A1637" s="151" t="s">
        <v>51</v>
      </c>
      <c r="B1637" s="131">
        <v>29850</v>
      </c>
      <c r="C1637" s="131">
        <v>33880</v>
      </c>
      <c r="D1637" s="131">
        <v>33880</v>
      </c>
    </row>
    <row r="1638" spans="1:4" s="120" customFormat="1" x14ac:dyDescent="0.25">
      <c r="A1638" s="151" t="s">
        <v>52</v>
      </c>
      <c r="B1638" s="131">
        <v>43601</v>
      </c>
      <c r="C1638" s="131">
        <v>27760</v>
      </c>
      <c r="D1638" s="131">
        <v>44790</v>
      </c>
    </row>
    <row r="1639" spans="1:4" s="120" customFormat="1" x14ac:dyDescent="0.25">
      <c r="A1639" s="151" t="s">
        <v>56</v>
      </c>
      <c r="B1639" s="131">
        <v>1330</v>
      </c>
      <c r="C1639" s="131">
        <v>1330</v>
      </c>
      <c r="D1639" s="131">
        <v>1330</v>
      </c>
    </row>
    <row r="1640" spans="1:4" s="120" customFormat="1" x14ac:dyDescent="0.25">
      <c r="A1640" s="148" t="s">
        <v>44</v>
      </c>
      <c r="B1640" s="132">
        <v>16000</v>
      </c>
      <c r="C1640" s="132">
        <v>16000</v>
      </c>
      <c r="D1640" s="132">
        <v>16000</v>
      </c>
    </row>
    <row r="1641" spans="1:4" s="120" customFormat="1" x14ac:dyDescent="0.25">
      <c r="A1641" s="130" t="s">
        <v>18</v>
      </c>
      <c r="B1641" s="131">
        <v>14000</v>
      </c>
      <c r="C1641" s="131">
        <v>14000</v>
      </c>
      <c r="D1641" s="131">
        <v>14000</v>
      </c>
    </row>
    <row r="1642" spans="1:4" s="120" customFormat="1" x14ac:dyDescent="0.25">
      <c r="A1642" s="151" t="s">
        <v>52</v>
      </c>
      <c r="B1642" s="131">
        <v>14000</v>
      </c>
      <c r="C1642" s="131">
        <v>14000</v>
      </c>
      <c r="D1642" s="131">
        <v>14000</v>
      </c>
    </row>
    <row r="1643" spans="1:4" s="120" customFormat="1" x14ac:dyDescent="0.25">
      <c r="A1643" s="130" t="s">
        <v>19</v>
      </c>
      <c r="B1643" s="131">
        <v>2000</v>
      </c>
      <c r="C1643" s="131">
        <v>2000</v>
      </c>
      <c r="D1643" s="131">
        <v>2000</v>
      </c>
    </row>
    <row r="1644" spans="1:4" s="120" customFormat="1" x14ac:dyDescent="0.25">
      <c r="A1644" s="151" t="s">
        <v>59</v>
      </c>
      <c r="B1644" s="131">
        <v>2000</v>
      </c>
      <c r="C1644" s="131">
        <v>2000</v>
      </c>
      <c r="D1644" s="131">
        <v>2000</v>
      </c>
    </row>
    <row r="1645" spans="1:4" s="120" customFormat="1" x14ac:dyDescent="0.25">
      <c r="A1645" s="151"/>
      <c r="B1645" s="131"/>
      <c r="C1645" s="131"/>
      <c r="D1645" s="131"/>
    </row>
    <row r="1646" spans="1:4" s="120" customFormat="1" x14ac:dyDescent="0.25">
      <c r="A1646" s="151"/>
      <c r="B1646" s="131"/>
      <c r="C1646" s="131"/>
      <c r="D1646" s="131"/>
    </row>
    <row r="1647" spans="1:4" s="120" customFormat="1" x14ac:dyDescent="0.25">
      <c r="A1647" s="151"/>
      <c r="B1647" s="131"/>
      <c r="C1647" s="131"/>
      <c r="D1647" s="131"/>
    </row>
    <row r="1648" spans="1:4" s="120" customFormat="1" x14ac:dyDescent="0.25">
      <c r="A1648" s="151"/>
      <c r="B1648" s="131"/>
      <c r="C1648" s="131"/>
      <c r="D1648" s="131"/>
    </row>
    <row r="1649" spans="1:4" s="120" customFormat="1" x14ac:dyDescent="0.25">
      <c r="A1649" s="151"/>
      <c r="B1649" s="131"/>
      <c r="C1649" s="131"/>
      <c r="D1649" s="131"/>
    </row>
    <row r="1650" spans="1:4" s="120" customFormat="1" x14ac:dyDescent="0.25">
      <c r="A1650" s="151"/>
      <c r="B1650" s="131"/>
      <c r="C1650" s="131"/>
      <c r="D1650" s="131"/>
    </row>
    <row r="1651" spans="1:4" s="120" customFormat="1" x14ac:dyDescent="0.25">
      <c r="A1651" s="151"/>
      <c r="B1651" s="131"/>
      <c r="C1651" s="131"/>
      <c r="D1651" s="131"/>
    </row>
    <row r="1652" spans="1:4" s="120" customFormat="1" x14ac:dyDescent="0.25">
      <c r="A1652" s="151"/>
      <c r="B1652" s="131"/>
      <c r="C1652" s="131"/>
      <c r="D1652" s="131"/>
    </row>
    <row r="1653" spans="1:4" s="120" customFormat="1" x14ac:dyDescent="0.25">
      <c r="A1653" s="151"/>
      <c r="B1653" s="131"/>
      <c r="C1653" s="131"/>
      <c r="D1653" s="131"/>
    </row>
    <row r="1654" spans="1:4" s="120" customFormat="1" x14ac:dyDescent="0.25">
      <c r="A1654" s="151"/>
      <c r="B1654" s="131"/>
      <c r="C1654" s="131"/>
      <c r="D1654" s="131"/>
    </row>
    <row r="1655" spans="1:4" s="120" customFormat="1" x14ac:dyDescent="0.25">
      <c r="A1655" s="151"/>
      <c r="B1655" s="131"/>
      <c r="C1655" s="131"/>
      <c r="D1655" s="131"/>
    </row>
    <row r="1656" spans="1:4" s="120" customFormat="1" x14ac:dyDescent="0.25">
      <c r="A1656" s="151"/>
      <c r="B1656" s="131"/>
      <c r="C1656" s="131"/>
      <c r="D1656" s="131"/>
    </row>
    <row r="1657" spans="1:4" s="120" customFormat="1" x14ac:dyDescent="0.25">
      <c r="A1657" s="151"/>
      <c r="B1657" s="131"/>
      <c r="C1657" s="131"/>
      <c r="D1657" s="131"/>
    </row>
    <row r="1658" spans="1:4" s="120" customFormat="1" x14ac:dyDescent="0.25">
      <c r="A1658" s="151"/>
      <c r="B1658" s="131"/>
      <c r="C1658" s="131"/>
      <c r="D1658" s="131"/>
    </row>
    <row r="1659" spans="1:4" s="120" customFormat="1" x14ac:dyDescent="0.25">
      <c r="A1659" s="151"/>
      <c r="B1659" s="131"/>
      <c r="C1659" s="131"/>
      <c r="D1659" s="131"/>
    </row>
    <row r="1660" spans="1:4" s="120" customFormat="1" x14ac:dyDescent="0.25">
      <c r="A1660" s="151"/>
      <c r="B1660" s="131"/>
      <c r="C1660" s="131"/>
      <c r="D1660" s="131"/>
    </row>
    <row r="1661" spans="1:4" s="120" customFormat="1" x14ac:dyDescent="0.25">
      <c r="A1661" s="151"/>
      <c r="B1661" s="131"/>
      <c r="C1661" s="131"/>
      <c r="D1661" s="131"/>
    </row>
    <row r="1662" spans="1:4" s="120" customFormat="1" x14ac:dyDescent="0.25">
      <c r="A1662" s="151"/>
      <c r="B1662" s="131"/>
      <c r="C1662" s="131"/>
      <c r="D1662" s="131"/>
    </row>
    <row r="1663" spans="1:4" s="120" customFormat="1" x14ac:dyDescent="0.25">
      <c r="A1663" s="146" t="s">
        <v>363</v>
      </c>
      <c r="B1663" s="147">
        <v>5540488</v>
      </c>
      <c r="C1663" s="147">
        <v>5795870</v>
      </c>
      <c r="D1663" s="147">
        <v>5907919</v>
      </c>
    </row>
    <row r="1664" spans="1:4" s="120" customFormat="1" x14ac:dyDescent="0.25">
      <c r="A1664" s="152" t="s">
        <v>364</v>
      </c>
      <c r="B1664" s="153">
        <v>5540488</v>
      </c>
      <c r="C1664" s="153">
        <v>5795870</v>
      </c>
      <c r="D1664" s="153">
        <v>5907919</v>
      </c>
    </row>
    <row r="1665" spans="1:4" s="120" customFormat="1" x14ac:dyDescent="0.25">
      <c r="A1665" s="148" t="s">
        <v>38</v>
      </c>
      <c r="B1665" s="132">
        <v>5531818</v>
      </c>
      <c r="C1665" s="132">
        <v>5787840</v>
      </c>
      <c r="D1665" s="132">
        <v>5899889</v>
      </c>
    </row>
    <row r="1666" spans="1:4" s="120" customFormat="1" x14ac:dyDescent="0.25">
      <c r="A1666" s="148" t="s">
        <v>47</v>
      </c>
      <c r="B1666" s="132">
        <v>8030</v>
      </c>
      <c r="C1666" s="132">
        <v>8030</v>
      </c>
      <c r="D1666" s="132">
        <v>8030</v>
      </c>
    </row>
    <row r="1667" spans="1:4" s="120" customFormat="1" x14ac:dyDescent="0.25">
      <c r="A1667" s="148" t="s">
        <v>44</v>
      </c>
      <c r="B1667" s="132">
        <v>640</v>
      </c>
      <c r="C1667" s="132">
        <v>0</v>
      </c>
      <c r="D1667" s="132">
        <v>0</v>
      </c>
    </row>
    <row r="1668" spans="1:4" s="120" customFormat="1" x14ac:dyDescent="0.25">
      <c r="A1668" s="148"/>
      <c r="B1668" s="132"/>
      <c r="C1668" s="132"/>
      <c r="D1668" s="132"/>
    </row>
    <row r="1669" spans="1:4" s="120" customFormat="1" x14ac:dyDescent="0.25">
      <c r="A1669" s="130" t="s">
        <v>170</v>
      </c>
      <c r="B1669" s="131">
        <v>5278489</v>
      </c>
      <c r="C1669" s="131">
        <v>5499640</v>
      </c>
      <c r="D1669" s="131">
        <v>5625625</v>
      </c>
    </row>
    <row r="1670" spans="1:4" s="120" customFormat="1" x14ac:dyDescent="0.25">
      <c r="A1670" s="149" t="s">
        <v>171</v>
      </c>
      <c r="B1670" s="150">
        <v>4952464</v>
      </c>
      <c r="C1670" s="150">
        <v>5193615</v>
      </c>
      <c r="D1670" s="150">
        <v>5299600</v>
      </c>
    </row>
    <row r="1671" spans="1:4" s="120" customFormat="1" x14ac:dyDescent="0.25">
      <c r="A1671" s="148" t="s">
        <v>38</v>
      </c>
      <c r="B1671" s="132">
        <v>4944434</v>
      </c>
      <c r="C1671" s="132">
        <v>5185585</v>
      </c>
      <c r="D1671" s="132">
        <v>5291570</v>
      </c>
    </row>
    <row r="1672" spans="1:4" s="120" customFormat="1" x14ac:dyDescent="0.25">
      <c r="A1672" s="130" t="s">
        <v>18</v>
      </c>
      <c r="B1672" s="131">
        <v>4944434</v>
      </c>
      <c r="C1672" s="131">
        <v>5185585</v>
      </c>
      <c r="D1672" s="131">
        <v>5291570</v>
      </c>
    </row>
    <row r="1673" spans="1:4" s="120" customFormat="1" x14ac:dyDescent="0.25">
      <c r="A1673" s="151" t="s">
        <v>51</v>
      </c>
      <c r="B1673" s="131">
        <v>4542504</v>
      </c>
      <c r="C1673" s="131">
        <v>4753585</v>
      </c>
      <c r="D1673" s="131">
        <v>4859620</v>
      </c>
    </row>
    <row r="1674" spans="1:4" x14ac:dyDescent="0.25">
      <c r="A1674" s="151" t="s">
        <v>52</v>
      </c>
      <c r="B1674" s="131">
        <v>400580</v>
      </c>
      <c r="C1674" s="131">
        <v>430650</v>
      </c>
      <c r="D1674" s="131">
        <v>430600</v>
      </c>
    </row>
    <row r="1675" spans="1:4" x14ac:dyDescent="0.25">
      <c r="A1675" s="151" t="s">
        <v>56</v>
      </c>
      <c r="B1675" s="131">
        <v>1350</v>
      </c>
      <c r="C1675" s="131">
        <v>1350</v>
      </c>
      <c r="D1675" s="131">
        <v>1350</v>
      </c>
    </row>
    <row r="1676" spans="1:4" s="120" customFormat="1" x14ac:dyDescent="0.25">
      <c r="A1676" s="148" t="s">
        <v>47</v>
      </c>
      <c r="B1676" s="132">
        <v>8030</v>
      </c>
      <c r="C1676" s="132">
        <v>8030</v>
      </c>
      <c r="D1676" s="132">
        <v>8030</v>
      </c>
    </row>
    <row r="1677" spans="1:4" x14ac:dyDescent="0.25">
      <c r="A1677" s="130" t="s">
        <v>18</v>
      </c>
      <c r="B1677" s="131">
        <v>8030</v>
      </c>
      <c r="C1677" s="131">
        <v>8030</v>
      </c>
      <c r="D1677" s="131">
        <v>8030</v>
      </c>
    </row>
    <row r="1678" spans="1:4" s="120" customFormat="1" x14ac:dyDescent="0.25">
      <c r="A1678" s="151" t="s">
        <v>51</v>
      </c>
      <c r="B1678" s="131">
        <v>8030</v>
      </c>
      <c r="C1678" s="131">
        <v>8030</v>
      </c>
      <c r="D1678" s="131">
        <v>8030</v>
      </c>
    </row>
    <row r="1679" spans="1:4" s="120" customFormat="1" x14ac:dyDescent="0.25">
      <c r="A1679" s="149" t="s">
        <v>365</v>
      </c>
      <c r="B1679" s="150">
        <v>326025</v>
      </c>
      <c r="C1679" s="150">
        <v>306025</v>
      </c>
      <c r="D1679" s="150">
        <v>326025</v>
      </c>
    </row>
    <row r="1680" spans="1:4" s="120" customFormat="1" x14ac:dyDescent="0.25">
      <c r="A1680" s="148" t="s">
        <v>38</v>
      </c>
      <c r="B1680" s="132">
        <v>326025</v>
      </c>
      <c r="C1680" s="132">
        <v>306025</v>
      </c>
      <c r="D1680" s="132">
        <v>326025</v>
      </c>
    </row>
    <row r="1681" spans="1:4" x14ac:dyDescent="0.25">
      <c r="A1681" s="130" t="s">
        <v>18</v>
      </c>
      <c r="B1681" s="131">
        <v>326025</v>
      </c>
      <c r="C1681" s="131">
        <v>306025</v>
      </c>
      <c r="D1681" s="131">
        <v>326025</v>
      </c>
    </row>
    <row r="1682" spans="1:4" x14ac:dyDescent="0.25">
      <c r="A1682" s="151" t="s">
        <v>52</v>
      </c>
      <c r="B1682" s="131">
        <v>313000</v>
      </c>
      <c r="C1682" s="131">
        <v>293000</v>
      </c>
      <c r="D1682" s="131">
        <v>313000</v>
      </c>
    </row>
    <row r="1683" spans="1:4" s="120" customFormat="1" x14ac:dyDescent="0.25">
      <c r="A1683" s="151" t="s">
        <v>53</v>
      </c>
      <c r="B1683" s="131">
        <v>13025</v>
      </c>
      <c r="C1683" s="131">
        <v>13025</v>
      </c>
      <c r="D1683" s="131">
        <v>13025</v>
      </c>
    </row>
    <row r="1684" spans="1:4" s="120" customFormat="1" x14ac:dyDescent="0.25">
      <c r="A1684" s="151"/>
      <c r="B1684" s="131"/>
      <c r="C1684" s="131"/>
      <c r="D1684" s="131"/>
    </row>
    <row r="1685" spans="1:4" x14ac:dyDescent="0.25">
      <c r="A1685" s="130" t="s">
        <v>366</v>
      </c>
      <c r="B1685" s="131">
        <v>261999</v>
      </c>
      <c r="C1685" s="131">
        <v>296230</v>
      </c>
      <c r="D1685" s="131">
        <v>282294</v>
      </c>
    </row>
    <row r="1686" spans="1:4" x14ac:dyDescent="0.25">
      <c r="A1686" s="149" t="s">
        <v>367</v>
      </c>
      <c r="B1686" s="150">
        <v>35010</v>
      </c>
      <c r="C1686" s="150">
        <v>34680</v>
      </c>
      <c r="D1686" s="150">
        <v>34390</v>
      </c>
    </row>
    <row r="1687" spans="1:4" s="120" customFormat="1" x14ac:dyDescent="0.25">
      <c r="A1687" s="148" t="s">
        <v>38</v>
      </c>
      <c r="B1687" s="132">
        <v>35010</v>
      </c>
      <c r="C1687" s="132">
        <v>34680</v>
      </c>
      <c r="D1687" s="132">
        <v>34390</v>
      </c>
    </row>
    <row r="1688" spans="1:4" s="120" customFormat="1" x14ac:dyDescent="0.25">
      <c r="A1688" s="130" t="s">
        <v>18</v>
      </c>
      <c r="B1688" s="131">
        <v>2130</v>
      </c>
      <c r="C1688" s="131">
        <v>1800</v>
      </c>
      <c r="D1688" s="131">
        <v>1570</v>
      </c>
    </row>
    <row r="1689" spans="1:4" x14ac:dyDescent="0.25">
      <c r="A1689" s="151" t="s">
        <v>53</v>
      </c>
      <c r="B1689" s="131">
        <v>2130</v>
      </c>
      <c r="C1689" s="131">
        <v>1800</v>
      </c>
      <c r="D1689" s="131">
        <v>1570</v>
      </c>
    </row>
    <row r="1690" spans="1:4" x14ac:dyDescent="0.25">
      <c r="A1690" s="130" t="s">
        <v>22</v>
      </c>
      <c r="B1690" s="131">
        <v>32880</v>
      </c>
      <c r="C1690" s="131">
        <v>32880</v>
      </c>
      <c r="D1690" s="131">
        <v>32820</v>
      </c>
    </row>
    <row r="1691" spans="1:4" x14ac:dyDescent="0.25">
      <c r="A1691" s="151" t="s">
        <v>69</v>
      </c>
      <c r="B1691" s="131">
        <v>32880</v>
      </c>
      <c r="C1691" s="131">
        <v>32880</v>
      </c>
      <c r="D1691" s="131">
        <v>32820</v>
      </c>
    </row>
    <row r="1692" spans="1:4" x14ac:dyDescent="0.25">
      <c r="A1692" s="149" t="s">
        <v>368</v>
      </c>
      <c r="B1692" s="150">
        <v>94174</v>
      </c>
      <c r="C1692" s="150">
        <v>130100</v>
      </c>
      <c r="D1692" s="150">
        <v>117354</v>
      </c>
    </row>
    <row r="1693" spans="1:4" s="120" customFormat="1" x14ac:dyDescent="0.25">
      <c r="A1693" s="148" t="s">
        <v>38</v>
      </c>
      <c r="B1693" s="132">
        <v>93534</v>
      </c>
      <c r="C1693" s="132">
        <v>130100</v>
      </c>
      <c r="D1693" s="132">
        <v>117354</v>
      </c>
    </row>
    <row r="1694" spans="1:4" x14ac:dyDescent="0.25">
      <c r="A1694" s="130" t="s">
        <v>18</v>
      </c>
      <c r="B1694" s="131">
        <v>11954</v>
      </c>
      <c r="C1694" s="131">
        <v>9100</v>
      </c>
      <c r="D1694" s="131">
        <v>11754</v>
      </c>
    </row>
    <row r="1695" spans="1:4" x14ac:dyDescent="0.25">
      <c r="A1695" s="151" t="s">
        <v>53</v>
      </c>
      <c r="B1695" s="131">
        <v>11954</v>
      </c>
      <c r="C1695" s="131">
        <v>9100</v>
      </c>
      <c r="D1695" s="131">
        <v>11754</v>
      </c>
    </row>
    <row r="1696" spans="1:4" s="120" customFormat="1" x14ac:dyDescent="0.25">
      <c r="A1696" s="130" t="s">
        <v>22</v>
      </c>
      <c r="B1696" s="131">
        <v>81580</v>
      </c>
      <c r="C1696" s="131">
        <v>121000</v>
      </c>
      <c r="D1696" s="131">
        <v>105600</v>
      </c>
    </row>
    <row r="1697" spans="1:4" x14ac:dyDescent="0.25">
      <c r="A1697" s="151" t="s">
        <v>69</v>
      </c>
      <c r="B1697" s="131">
        <v>81580</v>
      </c>
      <c r="C1697" s="131">
        <v>121000</v>
      </c>
      <c r="D1697" s="131">
        <v>105600</v>
      </c>
    </row>
    <row r="1698" spans="1:4" s="120" customFormat="1" x14ac:dyDescent="0.25">
      <c r="A1698" s="148" t="s">
        <v>44</v>
      </c>
      <c r="B1698" s="132">
        <v>640</v>
      </c>
      <c r="C1698" s="132">
        <v>0</v>
      </c>
      <c r="D1698" s="132">
        <v>0</v>
      </c>
    </row>
    <row r="1699" spans="1:4" x14ac:dyDescent="0.25">
      <c r="A1699" s="130" t="s">
        <v>22</v>
      </c>
      <c r="B1699" s="131">
        <v>640</v>
      </c>
      <c r="C1699" s="131">
        <v>0</v>
      </c>
      <c r="D1699" s="131">
        <v>0</v>
      </c>
    </row>
    <row r="1700" spans="1:4" x14ac:dyDescent="0.25">
      <c r="A1700" s="151" t="s">
        <v>69</v>
      </c>
      <c r="B1700" s="131">
        <v>640</v>
      </c>
      <c r="C1700" s="131">
        <v>0</v>
      </c>
      <c r="D1700" s="131">
        <v>0</v>
      </c>
    </row>
    <row r="1701" spans="1:4" x14ac:dyDescent="0.25">
      <c r="A1701" s="149" t="s">
        <v>369</v>
      </c>
      <c r="B1701" s="150">
        <v>29265</v>
      </c>
      <c r="C1701" s="150">
        <v>29400</v>
      </c>
      <c r="D1701" s="150">
        <v>29500</v>
      </c>
    </row>
    <row r="1702" spans="1:4" s="120" customFormat="1" x14ac:dyDescent="0.25">
      <c r="A1702" s="148" t="s">
        <v>38</v>
      </c>
      <c r="B1702" s="132">
        <v>29265</v>
      </c>
      <c r="C1702" s="132">
        <v>29400</v>
      </c>
      <c r="D1702" s="132">
        <v>29500</v>
      </c>
    </row>
    <row r="1703" spans="1:4" x14ac:dyDescent="0.25">
      <c r="A1703" s="130" t="s">
        <v>18</v>
      </c>
      <c r="B1703" s="131">
        <v>2265</v>
      </c>
      <c r="C1703" s="131">
        <v>1800</v>
      </c>
      <c r="D1703" s="131">
        <v>1500</v>
      </c>
    </row>
    <row r="1704" spans="1:4" s="120" customFormat="1" x14ac:dyDescent="0.25">
      <c r="A1704" s="151" t="s">
        <v>53</v>
      </c>
      <c r="B1704" s="131">
        <v>2265</v>
      </c>
      <c r="C1704" s="131">
        <v>1800</v>
      </c>
      <c r="D1704" s="131">
        <v>1500</v>
      </c>
    </row>
    <row r="1705" spans="1:4" x14ac:dyDescent="0.25">
      <c r="A1705" s="130" t="s">
        <v>22</v>
      </c>
      <c r="B1705" s="131">
        <v>27000</v>
      </c>
      <c r="C1705" s="131">
        <v>27600</v>
      </c>
      <c r="D1705" s="131">
        <v>28000</v>
      </c>
    </row>
    <row r="1706" spans="1:4" x14ac:dyDescent="0.25">
      <c r="A1706" s="151" t="s">
        <v>69</v>
      </c>
      <c r="B1706" s="131">
        <v>27000</v>
      </c>
      <c r="C1706" s="131">
        <v>27600</v>
      </c>
      <c r="D1706" s="131">
        <v>28000</v>
      </c>
    </row>
    <row r="1707" spans="1:4" x14ac:dyDescent="0.25">
      <c r="A1707" s="149" t="s">
        <v>370</v>
      </c>
      <c r="B1707" s="150">
        <v>103550</v>
      </c>
      <c r="C1707" s="150">
        <v>102050</v>
      </c>
      <c r="D1707" s="150">
        <v>101050</v>
      </c>
    </row>
    <row r="1708" spans="1:4" s="120" customFormat="1" x14ac:dyDescent="0.25">
      <c r="A1708" s="148" t="s">
        <v>38</v>
      </c>
      <c r="B1708" s="132">
        <v>103550</v>
      </c>
      <c r="C1708" s="132">
        <v>102050</v>
      </c>
      <c r="D1708" s="132">
        <v>101050</v>
      </c>
    </row>
    <row r="1709" spans="1:4" x14ac:dyDescent="0.25">
      <c r="A1709" s="130" t="s">
        <v>18</v>
      </c>
      <c r="B1709" s="131">
        <v>10500</v>
      </c>
      <c r="C1709" s="131">
        <v>9000</v>
      </c>
      <c r="D1709" s="131">
        <v>8000</v>
      </c>
    </row>
    <row r="1710" spans="1:4" x14ac:dyDescent="0.25">
      <c r="A1710" s="151" t="s">
        <v>53</v>
      </c>
      <c r="B1710" s="131">
        <v>10500</v>
      </c>
      <c r="C1710" s="131">
        <v>9000</v>
      </c>
      <c r="D1710" s="131">
        <v>8000</v>
      </c>
    </row>
    <row r="1711" spans="1:4" s="120" customFormat="1" x14ac:dyDescent="0.25">
      <c r="A1711" s="130" t="s">
        <v>22</v>
      </c>
      <c r="B1711" s="131">
        <v>93050</v>
      </c>
      <c r="C1711" s="131">
        <v>93050</v>
      </c>
      <c r="D1711" s="131">
        <v>93050</v>
      </c>
    </row>
    <row r="1712" spans="1:4" x14ac:dyDescent="0.25">
      <c r="A1712" s="151" t="s">
        <v>69</v>
      </c>
      <c r="B1712" s="131">
        <v>93050</v>
      </c>
      <c r="C1712" s="131">
        <v>93050</v>
      </c>
      <c r="D1712" s="131">
        <v>93050</v>
      </c>
    </row>
    <row r="1713" spans="1:4" x14ac:dyDescent="0.25">
      <c r="A1713" s="151"/>
      <c r="B1713" s="131"/>
      <c r="C1713" s="131"/>
      <c r="D1713" s="131"/>
    </row>
    <row r="1714" spans="1:4" x14ac:dyDescent="0.25">
      <c r="A1714" s="151"/>
      <c r="B1714" s="131"/>
      <c r="C1714" s="131"/>
      <c r="D1714" s="131"/>
    </row>
    <row r="1715" spans="1:4" x14ac:dyDescent="0.25">
      <c r="A1715" s="151"/>
      <c r="B1715" s="131"/>
      <c r="C1715" s="131"/>
      <c r="D1715" s="131"/>
    </row>
    <row r="1716" spans="1:4" x14ac:dyDescent="0.25">
      <c r="A1716" s="151"/>
      <c r="B1716" s="131"/>
      <c r="C1716" s="131"/>
      <c r="D1716" s="131"/>
    </row>
    <row r="1717" spans="1:4" x14ac:dyDescent="0.25">
      <c r="A1717" s="151"/>
      <c r="B1717" s="131"/>
      <c r="C1717" s="131"/>
      <c r="D1717" s="131"/>
    </row>
    <row r="1718" spans="1:4" x14ac:dyDescent="0.25">
      <c r="A1718" s="151"/>
      <c r="B1718" s="131"/>
      <c r="C1718" s="131"/>
      <c r="D1718" s="131"/>
    </row>
    <row r="1719" spans="1:4" x14ac:dyDescent="0.25">
      <c r="A1719" s="151"/>
      <c r="B1719" s="131"/>
      <c r="C1719" s="131"/>
      <c r="D1719" s="131"/>
    </row>
    <row r="1720" spans="1:4" x14ac:dyDescent="0.25">
      <c r="A1720" s="151"/>
      <c r="B1720" s="131"/>
      <c r="C1720" s="131"/>
      <c r="D1720" s="131"/>
    </row>
    <row r="1721" spans="1:4" x14ac:dyDescent="0.25">
      <c r="A1721" s="151"/>
      <c r="B1721" s="131"/>
      <c r="C1721" s="131"/>
      <c r="D1721" s="131"/>
    </row>
    <row r="1722" spans="1:4" x14ac:dyDescent="0.25">
      <c r="A1722" s="151"/>
      <c r="B1722" s="131"/>
      <c r="C1722" s="131"/>
      <c r="D1722" s="131"/>
    </row>
    <row r="1723" spans="1:4" x14ac:dyDescent="0.25">
      <c r="A1723" s="151"/>
      <c r="B1723" s="131"/>
      <c r="C1723" s="131"/>
      <c r="D1723" s="131"/>
    </row>
    <row r="1724" spans="1:4" x14ac:dyDescent="0.25">
      <c r="A1724" s="151"/>
      <c r="B1724" s="131"/>
      <c r="C1724" s="131"/>
      <c r="D1724" s="131"/>
    </row>
    <row r="1725" spans="1:4" x14ac:dyDescent="0.25">
      <c r="A1725" s="151"/>
      <c r="B1725" s="131"/>
      <c r="C1725" s="131"/>
      <c r="D1725" s="131"/>
    </row>
    <row r="1726" spans="1:4" x14ac:dyDescent="0.25">
      <c r="A1726" s="151"/>
      <c r="B1726" s="131"/>
      <c r="C1726" s="131"/>
      <c r="D1726" s="131"/>
    </row>
    <row r="1727" spans="1:4" x14ac:dyDescent="0.25">
      <c r="A1727" s="151"/>
      <c r="B1727" s="131"/>
      <c r="C1727" s="131"/>
      <c r="D1727" s="131"/>
    </row>
    <row r="1728" spans="1:4" x14ac:dyDescent="0.25">
      <c r="A1728" s="151"/>
      <c r="B1728" s="131"/>
      <c r="C1728" s="131"/>
      <c r="D1728" s="131"/>
    </row>
    <row r="1729" spans="1:4" x14ac:dyDescent="0.25">
      <c r="A1729" s="151"/>
      <c r="B1729" s="131"/>
      <c r="C1729" s="131"/>
      <c r="D1729" s="131"/>
    </row>
    <row r="1730" spans="1:4" x14ac:dyDescent="0.25">
      <c r="A1730" s="151"/>
      <c r="B1730" s="131"/>
      <c r="C1730" s="131"/>
      <c r="D1730" s="131"/>
    </row>
    <row r="1731" spans="1:4" x14ac:dyDescent="0.25">
      <c r="A1731" s="151"/>
      <c r="B1731" s="131"/>
      <c r="C1731" s="131"/>
      <c r="D1731" s="131"/>
    </row>
    <row r="1732" spans="1:4" x14ac:dyDescent="0.25">
      <c r="A1732" s="151"/>
      <c r="B1732" s="131"/>
      <c r="C1732" s="131"/>
      <c r="D1732" s="131"/>
    </row>
    <row r="1733" spans="1:4" x14ac:dyDescent="0.25">
      <c r="A1733" s="146" t="s">
        <v>371</v>
      </c>
      <c r="B1733" s="147">
        <v>7894</v>
      </c>
      <c r="C1733" s="147">
        <v>11189</v>
      </c>
      <c r="D1733" s="147">
        <v>12189</v>
      </c>
    </row>
    <row r="1734" spans="1:4" x14ac:dyDescent="0.25">
      <c r="A1734" s="152" t="s">
        <v>372</v>
      </c>
      <c r="B1734" s="153">
        <v>7894</v>
      </c>
      <c r="C1734" s="153">
        <v>11189</v>
      </c>
      <c r="D1734" s="153">
        <v>12189</v>
      </c>
    </row>
    <row r="1735" spans="1:4" s="120" customFormat="1" x14ac:dyDescent="0.25">
      <c r="A1735" s="148" t="s">
        <v>38</v>
      </c>
      <c r="B1735" s="132">
        <v>7894</v>
      </c>
      <c r="C1735" s="132">
        <v>11189</v>
      </c>
      <c r="D1735" s="132">
        <v>12189</v>
      </c>
    </row>
    <row r="1736" spans="1:4" s="120" customFormat="1" x14ac:dyDescent="0.25">
      <c r="A1736" s="148"/>
      <c r="B1736" s="132"/>
      <c r="C1736" s="132"/>
      <c r="D1736" s="132"/>
    </row>
    <row r="1737" spans="1:4" x14ac:dyDescent="0.25">
      <c r="A1737" s="130" t="s">
        <v>170</v>
      </c>
      <c r="B1737" s="131">
        <v>7894</v>
      </c>
      <c r="C1737" s="131">
        <v>11189</v>
      </c>
      <c r="D1737" s="131">
        <v>12189</v>
      </c>
    </row>
    <row r="1738" spans="1:4" x14ac:dyDescent="0.25">
      <c r="A1738" s="149" t="s">
        <v>171</v>
      </c>
      <c r="B1738" s="150">
        <v>7894</v>
      </c>
      <c r="C1738" s="150">
        <v>11189</v>
      </c>
      <c r="D1738" s="150">
        <v>12189</v>
      </c>
    </row>
    <row r="1739" spans="1:4" s="120" customFormat="1" x14ac:dyDescent="0.25">
      <c r="A1739" s="148" t="s">
        <v>38</v>
      </c>
      <c r="B1739" s="132">
        <v>7894</v>
      </c>
      <c r="C1739" s="132">
        <v>11189</v>
      </c>
      <c r="D1739" s="132">
        <v>12189</v>
      </c>
    </row>
    <row r="1740" spans="1:4" s="120" customFormat="1" x14ac:dyDescent="0.25">
      <c r="A1740" s="130" t="s">
        <v>18</v>
      </c>
      <c r="B1740" s="131">
        <v>7894</v>
      </c>
      <c r="C1740" s="131">
        <v>11189</v>
      </c>
      <c r="D1740" s="131">
        <v>12189</v>
      </c>
    </row>
    <row r="1741" spans="1:4" x14ac:dyDescent="0.25">
      <c r="A1741" s="151" t="s">
        <v>51</v>
      </c>
      <c r="B1741" s="131">
        <v>2985</v>
      </c>
      <c r="C1741" s="131">
        <v>4000</v>
      </c>
      <c r="D1741" s="131">
        <v>4000</v>
      </c>
    </row>
    <row r="1742" spans="1:4" x14ac:dyDescent="0.25">
      <c r="A1742" s="151" t="s">
        <v>52</v>
      </c>
      <c r="B1742" s="131">
        <v>4909</v>
      </c>
      <c r="C1742" s="131">
        <v>7189</v>
      </c>
      <c r="D1742" s="131">
        <v>8189</v>
      </c>
    </row>
    <row r="1743" spans="1:4" x14ac:dyDescent="0.25">
      <c r="A1743" s="156"/>
      <c r="B1743" s="133"/>
      <c r="C1743" s="133"/>
      <c r="D1743" s="133"/>
    </row>
    <row r="1744" spans="1:4" x14ac:dyDescent="0.25">
      <c r="A1744" s="134"/>
      <c r="B1744" s="133"/>
      <c r="C1744" s="133"/>
      <c r="D1744" s="133"/>
    </row>
    <row r="1745" spans="1:5" x14ac:dyDescent="0.25">
      <c r="A1745" s="134"/>
      <c r="B1745" s="133"/>
      <c r="C1745" s="133"/>
      <c r="D1745" s="133"/>
    </row>
    <row r="1746" spans="1:5" ht="15.75" x14ac:dyDescent="0.25">
      <c r="A1746" s="170" t="s">
        <v>129</v>
      </c>
      <c r="B1746" s="170"/>
      <c r="C1746" s="170"/>
      <c r="D1746" s="170"/>
    </row>
    <row r="1747" spans="1:5" ht="15.75" x14ac:dyDescent="0.25">
      <c r="A1747" s="6"/>
      <c r="B1747" s="6"/>
      <c r="C1747" s="6"/>
      <c r="D1747" s="6"/>
    </row>
    <row r="1748" spans="1:5" ht="33.75" customHeight="1" x14ac:dyDescent="0.25">
      <c r="A1748" s="176" t="s">
        <v>146</v>
      </c>
      <c r="B1748" s="176"/>
      <c r="C1748" s="176"/>
      <c r="D1748" s="176"/>
    </row>
    <row r="1749" spans="1:5" ht="15.75" x14ac:dyDescent="0.25">
      <c r="A1749" s="121"/>
      <c r="B1749" s="135"/>
      <c r="C1749" s="135"/>
      <c r="D1749" s="6"/>
    </row>
    <row r="1750" spans="1:5" ht="15.75" x14ac:dyDescent="0.25">
      <c r="A1750" s="121"/>
      <c r="B1750" s="6"/>
      <c r="C1750" s="136" t="s">
        <v>134</v>
      </c>
      <c r="D1750" s="137"/>
      <c r="E1750" s="122"/>
    </row>
    <row r="1751" spans="1:5" ht="15.75" x14ac:dyDescent="0.25">
      <c r="A1751" s="6"/>
      <c r="B1751" s="6"/>
      <c r="C1751" s="138" t="s">
        <v>130</v>
      </c>
      <c r="D1751" s="6"/>
    </row>
    <row r="1752" spans="1:5" ht="15.75" x14ac:dyDescent="0.25">
      <c r="A1752" s="139" t="s">
        <v>377</v>
      </c>
      <c r="B1752" s="6"/>
      <c r="C1752" s="6"/>
      <c r="D1752" s="6"/>
    </row>
    <row r="1753" spans="1:5" ht="15.75" x14ac:dyDescent="0.25">
      <c r="A1753" s="139" t="s">
        <v>379</v>
      </c>
      <c r="B1753" s="6"/>
      <c r="C1753" s="6"/>
      <c r="D1753" s="6"/>
    </row>
    <row r="1754" spans="1:5" ht="15.75" x14ac:dyDescent="0.25">
      <c r="A1754" s="139" t="s">
        <v>380</v>
      </c>
      <c r="B1754" s="6"/>
      <c r="C1754" s="6"/>
      <c r="D1754" s="6"/>
    </row>
    <row r="1755" spans="1:5" x14ac:dyDescent="0.25">
      <c r="A1755" s="97"/>
      <c r="B1755" s="97"/>
      <c r="C1755" s="97"/>
      <c r="D1755" s="97"/>
    </row>
    <row r="1756" spans="1:5" x14ac:dyDescent="0.25">
      <c r="A1756" s="97"/>
      <c r="B1756" s="97"/>
      <c r="C1756" s="97"/>
      <c r="D1756" s="97"/>
    </row>
    <row r="1757" spans="1:5" x14ac:dyDescent="0.25">
      <c r="A1757" s="97"/>
      <c r="B1757" s="97"/>
      <c r="C1757" s="97"/>
      <c r="D1757" s="97"/>
    </row>
    <row r="1758" spans="1:5" x14ac:dyDescent="0.25">
      <c r="A1758" s="97"/>
      <c r="B1758" s="97"/>
      <c r="C1758" s="97"/>
      <c r="D1758" s="97"/>
    </row>
    <row r="1759" spans="1:5" x14ac:dyDescent="0.25">
      <c r="A1759" s="97"/>
      <c r="B1759" s="97"/>
      <c r="C1759" s="97"/>
      <c r="D1759" s="97"/>
    </row>
    <row r="1760" spans="1:5" x14ac:dyDescent="0.25">
      <c r="A1760" s="97"/>
      <c r="B1760" s="97"/>
      <c r="C1760" s="97"/>
      <c r="D1760" s="97"/>
    </row>
    <row r="1761" spans="1:4" x14ac:dyDescent="0.25">
      <c r="A1761" s="97"/>
      <c r="B1761" s="97"/>
      <c r="C1761" s="97"/>
      <c r="D1761" s="97"/>
    </row>
    <row r="1762" spans="1:4" x14ac:dyDescent="0.25">
      <c r="A1762" s="97"/>
      <c r="B1762" s="97"/>
      <c r="C1762" s="97"/>
      <c r="D1762" s="97"/>
    </row>
    <row r="1763" spans="1:4" x14ac:dyDescent="0.25">
      <c r="A1763" s="97"/>
      <c r="B1763" s="97"/>
      <c r="C1763" s="97"/>
      <c r="D1763" s="97"/>
    </row>
    <row r="1764" spans="1:4" x14ac:dyDescent="0.25">
      <c r="A1764" s="97"/>
      <c r="B1764" s="97"/>
      <c r="C1764" s="97"/>
      <c r="D1764" s="97"/>
    </row>
    <row r="1765" spans="1:4" x14ac:dyDescent="0.25">
      <c r="A1765" s="97"/>
      <c r="B1765" s="97"/>
      <c r="C1765" s="97"/>
      <c r="D1765" s="97"/>
    </row>
  </sheetData>
  <mergeCells count="5">
    <mergeCell ref="A2:D2"/>
    <mergeCell ref="A4:D4"/>
    <mergeCell ref="A6:D6"/>
    <mergeCell ref="A1746:D1746"/>
    <mergeCell ref="A1748:D1748"/>
  </mergeCells>
  <pageMargins left="0.19685039370078741" right="0.19685039370078741" top="0.39370078740157483" bottom="0.39370078740157483" header="0.19685039370078741" footer="0.19685039370078741"/>
  <pageSetup paperSize="9" scale="97" firstPageNumber="8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7</vt:i4>
      </vt:variant>
    </vt:vector>
  </HeadingPairs>
  <TitlesOfParts>
    <vt:vector size="12" baseType="lpstr">
      <vt:lpstr>Sažetak</vt:lpstr>
      <vt:lpstr>Račun prihoda i rashoda</vt:lpstr>
      <vt:lpstr>Rashodi po funkcijskoj</vt:lpstr>
      <vt:lpstr>Račun financiranja</vt:lpstr>
      <vt:lpstr>Posebni dio</vt:lpstr>
      <vt:lpstr>'Posebni dio'!Ispis_naslova</vt:lpstr>
      <vt:lpstr>'Račun prihoda i rashoda'!Ispis_naslova</vt:lpstr>
      <vt:lpstr>'Posebni dio'!Podrucje_ispisa</vt:lpstr>
      <vt:lpstr>'Račun financiranja'!Podrucje_ispisa</vt:lpstr>
      <vt:lpstr>'Račun prihoda i rashoda'!Podrucje_ispisa</vt:lpstr>
      <vt:lpstr>'Rashodi po funkcijskoj'!Podrucje_ispisa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 Prašnički</cp:lastModifiedBy>
  <cp:lastPrinted>2023-11-03T09:24:00Z</cp:lastPrinted>
  <dcterms:created xsi:type="dcterms:W3CDTF">2022-08-12T12:51:27Z</dcterms:created>
  <dcterms:modified xsi:type="dcterms:W3CDTF">2023-11-28T15:02:07Z</dcterms:modified>
</cp:coreProperties>
</file>