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4. PRORAČUN\PRORAČUN 2022\10 PRORAČUN 2022-2024-Donesen na Skupštini s uključenim amandmanom\pojedinačni word_excel\"/>
    </mc:Choice>
  </mc:AlternateContent>
  <bookViews>
    <workbookView xWindow="0" yWindow="0" windowWidth="24000" windowHeight="9135" tabRatio="716"/>
  </bookViews>
  <sheets>
    <sheet name="Sažetak " sheetId="7" r:id="rId1"/>
    <sheet name="Opći dio-Račun P i R" sheetId="8" r:id="rId2"/>
    <sheet name="Opći dio-Račun financiranja" sheetId="14" r:id="rId3"/>
    <sheet name="Posebni dio" sheetId="9" r:id="rId4"/>
  </sheets>
  <definedNames>
    <definedName name="_xlnm.Print_Titles" localSheetId="2">'Opći dio-Račun financiranja'!$5:$6</definedName>
    <definedName name="_xlnm.Print_Titles" localSheetId="1">'Opći dio-Račun P i R'!$8:$9</definedName>
    <definedName name="_xlnm.Print_Titles" localSheetId="3">'Posebni dio'!$6:$7</definedName>
    <definedName name="_xlnm.Print_Area" localSheetId="2">'Opći dio-Račun financiranja'!$A$1:$J$33</definedName>
    <definedName name="_xlnm.Print_Area" localSheetId="1">'Opći dio-Račun P i R'!$A$1:$J$90</definedName>
    <definedName name="_xlnm.Print_Area" localSheetId="3">'Posebni dio'!$A$1:$D$1492</definedName>
    <definedName name="_xlnm.Print_Area" localSheetId="0">'Sažetak '!$A$1:$J$38</definedName>
  </definedNames>
  <calcPr calcId="162913"/>
</workbook>
</file>

<file path=xl/calcChain.xml><?xml version="1.0" encoding="utf-8"?>
<calcChain xmlns="http://schemas.openxmlformats.org/spreadsheetml/2006/main">
  <c r="E19" i="7" l="1"/>
  <c r="B950" i="9" l="1"/>
  <c r="B949" i="9"/>
  <c r="B948" i="9" s="1"/>
  <c r="B947" i="9" s="1"/>
  <c r="B8" i="9" s="1"/>
  <c r="C948" i="9"/>
  <c r="C947" i="9" s="1"/>
  <c r="D948" i="9"/>
  <c r="D947" i="9" s="1"/>
  <c r="C971" i="9"/>
  <c r="C970" i="9" s="1"/>
  <c r="D971" i="9"/>
  <c r="D970" i="9" s="1"/>
  <c r="C968" i="9"/>
  <c r="C967" i="9" s="1"/>
  <c r="D968" i="9"/>
  <c r="D967" i="9" s="1"/>
  <c r="B968" i="9"/>
  <c r="B967" i="9" s="1"/>
  <c r="B971" i="9"/>
  <c r="B970" i="9" s="1"/>
  <c r="E86" i="8"/>
  <c r="E31" i="7"/>
  <c r="B966" i="9" l="1"/>
  <c r="B953" i="9" s="1"/>
  <c r="C966" i="9"/>
  <c r="C953" i="9" s="1"/>
  <c r="D966" i="9"/>
  <c r="D953" i="9" s="1"/>
  <c r="I22" i="14"/>
  <c r="I32" i="14" s="1"/>
  <c r="I7" i="14"/>
  <c r="I18" i="14"/>
  <c r="J11" i="8"/>
  <c r="C8" i="9"/>
  <c r="D8" i="9"/>
  <c r="J32" i="14" l="1"/>
  <c r="J27" i="14"/>
  <c r="J25" i="14"/>
  <c r="J23" i="14"/>
  <c r="J22" i="14"/>
  <c r="J18" i="14"/>
  <c r="J13" i="14"/>
  <c r="J11" i="14"/>
  <c r="J8" i="14"/>
  <c r="J7" i="14"/>
  <c r="H32" i="14"/>
  <c r="H27" i="14"/>
  <c r="H25" i="14"/>
  <c r="H23" i="14"/>
  <c r="H22" i="14"/>
  <c r="H18" i="14"/>
  <c r="H13" i="14"/>
  <c r="H11" i="14"/>
  <c r="H8" i="14"/>
  <c r="H7" i="14"/>
  <c r="F32" i="14"/>
  <c r="F30" i="14"/>
  <c r="F29" i="14"/>
  <c r="F28" i="14"/>
  <c r="F27" i="14"/>
  <c r="F26" i="14"/>
  <c r="F25" i="14"/>
  <c r="F24" i="14"/>
  <c r="F23" i="14"/>
  <c r="F22" i="14"/>
  <c r="F18" i="14"/>
  <c r="F16" i="14"/>
  <c r="F15" i="14"/>
  <c r="F14" i="14"/>
  <c r="F13" i="14"/>
  <c r="F12" i="14"/>
  <c r="F11" i="14"/>
  <c r="F10" i="14"/>
  <c r="F9" i="14"/>
  <c r="F8" i="14"/>
  <c r="F7" i="14"/>
  <c r="D32" i="14"/>
  <c r="D30" i="14"/>
  <c r="D29" i="14"/>
  <c r="D28" i="14"/>
  <c r="D27" i="14"/>
  <c r="D26" i="14"/>
  <c r="D25" i="14"/>
  <c r="D24" i="14"/>
  <c r="D23" i="14"/>
  <c r="D22" i="14"/>
  <c r="D18" i="14"/>
  <c r="D16" i="14"/>
  <c r="D15" i="14"/>
  <c r="D14" i="14"/>
  <c r="D13" i="14"/>
  <c r="D12" i="14"/>
  <c r="D11" i="14"/>
  <c r="D10" i="14"/>
  <c r="D9" i="14"/>
  <c r="D8" i="14"/>
  <c r="D7" i="14"/>
  <c r="J85" i="8"/>
  <c r="J79" i="8"/>
  <c r="J76" i="8"/>
  <c r="J69" i="8"/>
  <c r="J67" i="8"/>
  <c r="J62" i="8"/>
  <c r="J58" i="8"/>
  <c r="J55" i="8"/>
  <c r="J49" i="8"/>
  <c r="J45" i="8"/>
  <c r="J37" i="8"/>
  <c r="J35" i="8"/>
  <c r="J31" i="8"/>
  <c r="J28" i="8"/>
  <c r="J24" i="8"/>
  <c r="J16" i="8"/>
  <c r="H79" i="8"/>
  <c r="H76" i="8"/>
  <c r="H69" i="8"/>
  <c r="H67" i="8"/>
  <c r="H62" i="8"/>
  <c r="H58" i="8"/>
  <c r="H55" i="8"/>
  <c r="H49" i="8"/>
  <c r="H45" i="8"/>
  <c r="H44" i="8"/>
  <c r="H40" i="8"/>
  <c r="H37" i="8"/>
  <c r="H35" i="8"/>
  <c r="H34" i="8"/>
  <c r="H31" i="8"/>
  <c r="H28" i="8"/>
  <c r="H24" i="8"/>
  <c r="H16" i="8"/>
  <c r="H11" i="8"/>
  <c r="H10" i="8"/>
  <c r="F87" i="8"/>
  <c r="F86" i="8"/>
  <c r="F85" i="8"/>
  <c r="F84" i="8"/>
  <c r="F83" i="8"/>
  <c r="F82" i="8"/>
  <c r="F81" i="8"/>
  <c r="F80" i="8"/>
  <c r="F79" i="8"/>
  <c r="F78" i="8"/>
  <c r="F77" i="8"/>
  <c r="F76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0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D89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0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1" i="8"/>
  <c r="D15" i="8"/>
  <c r="D10" i="8"/>
  <c r="I75" i="8"/>
  <c r="I44" i="8"/>
  <c r="I18" i="7" s="1"/>
  <c r="I34" i="8"/>
  <c r="I17" i="7" s="1"/>
  <c r="I10" i="8"/>
  <c r="I16" i="7" s="1"/>
  <c r="G22" i="14"/>
  <c r="G24" i="7" s="1"/>
  <c r="G18" i="14"/>
  <c r="G7" i="14"/>
  <c r="G44" i="8"/>
  <c r="G89" i="8" s="1"/>
  <c r="G75" i="8"/>
  <c r="G19" i="7" s="1"/>
  <c r="G10" i="8"/>
  <c r="G16" i="7" s="1"/>
  <c r="G34" i="8"/>
  <c r="G17" i="7" s="1"/>
  <c r="E85" i="8"/>
  <c r="H85" i="8" s="1"/>
  <c r="E79" i="8"/>
  <c r="E76" i="8"/>
  <c r="E69" i="8"/>
  <c r="E67" i="8"/>
  <c r="E62" i="8"/>
  <c r="E58" i="8"/>
  <c r="E55" i="8"/>
  <c r="E49" i="8"/>
  <c r="E45" i="8"/>
  <c r="E37" i="8"/>
  <c r="E35" i="8"/>
  <c r="E31" i="8"/>
  <c r="E28" i="8"/>
  <c r="E24" i="8"/>
  <c r="E16" i="8"/>
  <c r="E11" i="8"/>
  <c r="I24" i="7"/>
  <c r="I23" i="7"/>
  <c r="G23" i="7"/>
  <c r="G18" i="7"/>
  <c r="H75" i="8" l="1"/>
  <c r="J75" i="8"/>
  <c r="I19" i="7"/>
  <c r="J44" i="8"/>
  <c r="I89" i="8"/>
  <c r="J89" i="8" s="1"/>
  <c r="J34" i="8"/>
  <c r="J10" i="8"/>
  <c r="E75" i="8"/>
  <c r="E34" i="8"/>
  <c r="G32" i="14"/>
  <c r="E44" i="8"/>
  <c r="E10" i="8"/>
  <c r="E40" i="8" s="1"/>
  <c r="F75" i="8" l="1"/>
  <c r="E24" i="7"/>
  <c r="E23" i="7"/>
  <c r="E18" i="7"/>
  <c r="E17" i="7"/>
  <c r="E16" i="7"/>
  <c r="E32" i="14"/>
  <c r="C23" i="7" l="1"/>
  <c r="C24" i="7"/>
  <c r="C16" i="7"/>
  <c r="C17" i="7"/>
  <c r="C18" i="7"/>
  <c r="C19" i="7"/>
  <c r="B24" i="7"/>
  <c r="B23" i="7"/>
  <c r="B19" i="7"/>
  <c r="B18" i="7"/>
  <c r="B17" i="7"/>
  <c r="B16" i="7"/>
  <c r="C32" i="14"/>
  <c r="B32" i="14"/>
  <c r="C18" i="14"/>
  <c r="B18" i="14"/>
  <c r="C89" i="8"/>
  <c r="B89" i="8"/>
  <c r="E89" i="8" l="1"/>
  <c r="F89" i="8" l="1"/>
  <c r="H89" i="8"/>
  <c r="B40" i="8"/>
  <c r="I40" i="8"/>
  <c r="J40" i="8" s="1"/>
  <c r="G40" i="8" l="1"/>
  <c r="C40" i="8"/>
  <c r="C32" i="7"/>
  <c r="E32" i="7"/>
  <c r="E27" i="7" s="1"/>
  <c r="G27" i="7" s="1"/>
  <c r="I27" i="7" s="1"/>
  <c r="G32" i="7"/>
  <c r="I32" i="7"/>
  <c r="B32" i="7"/>
  <c r="E35" i="7" l="1"/>
  <c r="I36" i="7"/>
  <c r="G36" i="7"/>
  <c r="E36" i="7"/>
  <c r="C36" i="7"/>
  <c r="B36" i="7"/>
  <c r="I35" i="7"/>
  <c r="G35" i="7"/>
  <c r="C35" i="7"/>
  <c r="B35" i="7"/>
  <c r="I25" i="7"/>
  <c r="G25" i="7"/>
  <c r="E25" i="7"/>
  <c r="C25" i="7"/>
  <c r="B25" i="7"/>
  <c r="J24" i="7"/>
  <c r="H24" i="7"/>
  <c r="F24" i="7"/>
  <c r="D24" i="7"/>
  <c r="J23" i="7"/>
  <c r="H23" i="7"/>
  <c r="F23" i="7"/>
  <c r="D23" i="7"/>
  <c r="I20" i="7"/>
  <c r="G20" i="7"/>
  <c r="C20" i="7"/>
  <c r="B20" i="7"/>
  <c r="J19" i="7"/>
  <c r="H19" i="7"/>
  <c r="F19" i="7"/>
  <c r="D19" i="7"/>
  <c r="J18" i="7"/>
  <c r="H18" i="7"/>
  <c r="F18" i="7"/>
  <c r="D18" i="7"/>
  <c r="J17" i="7"/>
  <c r="H17" i="7"/>
  <c r="F17" i="7"/>
  <c r="D17" i="7"/>
  <c r="J16" i="7"/>
  <c r="D16" i="7"/>
  <c r="F16" i="7" l="1"/>
  <c r="H16" i="7"/>
  <c r="E20" i="7"/>
  <c r="H20" i="7" s="1"/>
  <c r="I37" i="7"/>
  <c r="J25" i="7"/>
  <c r="F25" i="7"/>
  <c r="H35" i="7"/>
  <c r="D25" i="7"/>
  <c r="C37" i="7"/>
  <c r="H25" i="7"/>
  <c r="J36" i="7"/>
  <c r="H36" i="7"/>
  <c r="F36" i="7"/>
  <c r="B37" i="7"/>
  <c r="D36" i="7"/>
  <c r="D35" i="7"/>
  <c r="F35" i="7"/>
  <c r="J35" i="7"/>
  <c r="G37" i="7"/>
  <c r="D20" i="7"/>
  <c r="J20" i="7"/>
  <c r="E37" i="7" l="1"/>
  <c r="F20" i="7"/>
</calcChain>
</file>

<file path=xl/sharedStrings.xml><?xml version="1.0" encoding="utf-8"?>
<sst xmlns="http://schemas.openxmlformats.org/spreadsheetml/2006/main" count="1522" uniqueCount="386">
  <si>
    <t>6 Prihodi poslovanja</t>
  </si>
  <si>
    <t>7 Prihodi od prodaje nefinancijske imovine</t>
  </si>
  <si>
    <t>3 Rashodi poslovanja</t>
  </si>
  <si>
    <t>4 Rashodi za nabavu nefinancijske imovine</t>
  </si>
  <si>
    <t>8 Primici od financijske imovine i zaduživanja</t>
  </si>
  <si>
    <t>5 Izdaci za financijsku imovinu i otplate zajmova</t>
  </si>
  <si>
    <t>I. OPĆI DIO</t>
  </si>
  <si>
    <t>Opis</t>
  </si>
  <si>
    <t>Članak 1.</t>
  </si>
  <si>
    <t>RAZLIKA - VIŠAK/MANJAK</t>
  </si>
  <si>
    <t>NETO FINANCIRANJE</t>
  </si>
  <si>
    <t>A. RAČUN PRIHODA I RASHODA</t>
  </si>
  <si>
    <t>B. RAČUN FINANCIRANJA</t>
  </si>
  <si>
    <t>C. SREDSTVA IZ PRETHODNIH GODINA</t>
  </si>
  <si>
    <t>VIŠAK PRIHODA za raspodjelu (preneseni)</t>
  </si>
  <si>
    <t>MANJAK PRIHODA za pokriće (preneseni)</t>
  </si>
  <si>
    <t>D. PRORAČUN UKUPNO</t>
  </si>
  <si>
    <t>PRIHODI I PRIMICI s prenesenim viškom/manjkom</t>
  </si>
  <si>
    <t>RASHODI I IZDACI</t>
  </si>
  <si>
    <t>RAZLIKA - višak/manjak</t>
  </si>
  <si>
    <t>4(3/2)</t>
  </si>
  <si>
    <t>6(5/3)</t>
  </si>
  <si>
    <t>8(7/5)</t>
  </si>
  <si>
    <t>10(9/7)</t>
  </si>
  <si>
    <t>UKUPAN DONOS VIŠKA IZ PRETHODNIH GODINA*</t>
  </si>
  <si>
    <t xml:space="preserve">VIŠAK/MANJAK IZ PRETHODNIH GODINA KOJI ĆE SE POKRITI/RASPOREDITI U PROR. RAZDOBLJU </t>
  </si>
  <si>
    <t>Članak 2.</t>
  </si>
  <si>
    <t>61 Prihodi od poreza</t>
  </si>
  <si>
    <t>611 Porez i prirez na dohodak</t>
  </si>
  <si>
    <t>613 Porezi na imovinu</t>
  </si>
  <si>
    <t>614 Porezi na robu i usluge</t>
  </si>
  <si>
    <t>616 Ostali prihodi od poreza</t>
  </si>
  <si>
    <t>63 Pomoći iz inozemstva i od subjekata unutar općeg proračuna</t>
  </si>
  <si>
    <t>631 Pomoći od inozemnih vlada</t>
  </si>
  <si>
    <t>633 Pomoći proračunu iz drugih proračuna</t>
  </si>
  <si>
    <t>635 Pomoći izravnanja za decentralizirane funkcije</t>
  </si>
  <si>
    <t>638 Pomoći temeljem prijenosa EU sredstava</t>
  </si>
  <si>
    <t>64 Prihodi od imovine</t>
  </si>
  <si>
    <t>641 Prihodi od financijske imovine</t>
  </si>
  <si>
    <t>642 Prihodi od nefinancijske imovine</t>
  </si>
  <si>
    <t>643 Prihodi od kamata na dane zajmove</t>
  </si>
  <si>
    <t>65 Prihodi od upravnih i administrativnih pristojbi, pristojbi po posebnim propisima i naknada</t>
  </si>
  <si>
    <t>651 Upravne i administrativne pristojbe</t>
  </si>
  <si>
    <t>652 Prihodi po posebnim propisima</t>
  </si>
  <si>
    <t>66 Prihodi od prodaje proizvoda i robe te pruženih usluga i prihodi od donacija</t>
  </si>
  <si>
    <t>661 Prihodi od prodaje proizvoda i robe te pruženih usluga</t>
  </si>
  <si>
    <t>71 Prihodi od prodaje neproizvedene dugotrajne imovine</t>
  </si>
  <si>
    <t>711 Prihodi od prodaje materijalne imovine - prirodnih bogatstava</t>
  </si>
  <si>
    <t>SVEUKUPNO PRIHODI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</si>
  <si>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</si>
  <si>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</si>
  <si>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</si>
  <si>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</si>
  <si>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</si>
  <si>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</si>
  <si>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</si>
  <si>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</si>
  <si>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324 Naknade troškova osobama izvan radnog odnosa</t>
  </si>
  <si>
    <t>329 Ostali nespomenuti rashodi poslovanja</t>
  </si>
  <si>
    <t>34 Financijski rashodi</t>
  </si>
  <si>
    <t>342 Kamate za primljene kredite i zajmove</t>
  </si>
  <si>
    <t>343 Ostali financijski rashodi</t>
  </si>
  <si>
    <t>35 Subvencije</t>
  </si>
  <si>
    <t>351 Subvencije trgovačkim društvima u javnom sektoru</t>
  </si>
  <si>
    <t>352 Subvencije trgovačkim društvima, zadrugama, poljoprivrednicima i obrtnicima izvan javnog sektora</t>
  </si>
  <si>
    <t>353 Subvencije trgovačkim društvima, zadrugama, poljoprivrednicima i obrtnicima iz EU sredstava</t>
  </si>
  <si>
    <t>36 Pomoći dane u inozemstvo i unutar općeg proračuna</t>
  </si>
  <si>
    <t>363 Pomoći unutar općeg proračuna</t>
  </si>
  <si>
    <t>366 Pomoći proračunskim korisnicima drugih proračuna</t>
  </si>
  <si>
    <t>37 Naknade građanima i kućanstvima na temelju osiguranja i druge naknade</t>
  </si>
  <si>
    <t>372 Ostale naknade građanima i kućanstvima iz proračuna</t>
  </si>
  <si>
    <t>38 Ostali rashodi</t>
  </si>
  <si>
    <t>381 Tekuće donacije</t>
  </si>
  <si>
    <t>382 Kapitalne donacije</t>
  </si>
  <si>
    <t>385 Izvanredni rashodi</t>
  </si>
  <si>
    <t>41 Rashodi za nabavu neproizvedene dugotrajne imovine</t>
  </si>
  <si>
    <t>412 Nematerijalna imovina</t>
  </si>
  <si>
    <t>42 Rashodi za nabavu proizvedene dugotrajne imovine</t>
  </si>
  <si>
    <t>421 Građevinski objekti</t>
  </si>
  <si>
    <t>422 Postrojenja i oprema</t>
  </si>
  <si>
    <t>423 Prijevozna sredstva</t>
  </si>
  <si>
    <t>424 Knjige, umjetnička djela i ostale izložbene vrijednosti</t>
  </si>
  <si>
    <t>426 Nematerijalna proizvedena imovina</t>
  </si>
  <si>
    <t>45 Rashodi za dodatna ulaganja na nefinancijskoj imovini</t>
  </si>
  <si>
    <t>451 Dodatna ulaganja na građevinskim objektima</t>
  </si>
  <si>
    <t>452 Dodatna ulaganja na postrojenjima i opremi</t>
  </si>
  <si>
    <t>SVEUKUPNO RASHODI</t>
  </si>
  <si>
    <t>81 Primljeni povrati glavnica danih zajmova i depozita</t>
  </si>
  <si>
    <t>816 Primici (povrati) glavnice zajmova danih trgovačkim društvima i obrtnicima izvan javnog sektora</t>
  </si>
  <si>
    <t>83 Primici od prodaje dionica i udjela u glavnici</t>
  </si>
  <si>
    <t>84 Primici od zaduživanja</t>
  </si>
  <si>
    <t>844 Primljeni krediti i zajmovi od kreditnih i ostalih financijskih institucija izvan javnog sektora</t>
  </si>
  <si>
    <t>SVEUKUPNO PRIMICI</t>
  </si>
  <si>
    <t>54 Izdaci za otplatu glavnice primljenih kredita i zajmova</t>
  </si>
  <si>
    <t>544 Otplata glavnice primljenih kredita i zajmova od kreditnih i ostalih financijskih institucija izvan javnog sektora</t>
  </si>
  <si>
    <t>SVEUKUPNO IZDACI</t>
  </si>
  <si>
    <t>53 Izdaci za dionice i udjele u glavnici</t>
  </si>
  <si>
    <t>632 Pomoći od međunarodnih organizacija te institucija i tijela EU</t>
  </si>
  <si>
    <t>369 Prijenosi između proračunskih korisnika istog proračuna</t>
  </si>
  <si>
    <t>842 Primljeni krediti i zajmovi od kreditnih i ostalih financijskih institucija u javnom sektoru</t>
  </si>
  <si>
    <t>532 Dionice i udjeli u glavnici trgovačkih društava u javnom sektoru</t>
  </si>
  <si>
    <t>834 Primici od prodaje dionica i udjela u glavnici trgovačkih društava izvan javnog sektora</t>
  </si>
  <si>
    <t>37 Naknade građanima i kućanstvima na temelju osiguranja i dr. naknade</t>
  </si>
  <si>
    <t>SVEUKUPNO</t>
  </si>
  <si>
    <t>Glava: 01101 ŽUPANIJSKA SKUPŠTINA</t>
  </si>
  <si>
    <t>Izvor: 11 Opći prihodi i primici</t>
  </si>
  <si>
    <t>Program: 1000 AKTIVNOSTI IZ DJELOKRUGA ŽUPANIJSKE SKUPŠTINE</t>
  </si>
  <si>
    <t>A100001 Aktivnosti iz djelokruga Županijske skupštine</t>
  </si>
  <si>
    <t>Program: 1010 OSTALI PROGRAMI ŽUPANIJSKE SKUPŠTINE</t>
  </si>
  <si>
    <t>A101006 Hrvatska zajednica županija</t>
  </si>
  <si>
    <t>A101007 Županijske nagrade, proslave i pokroviteljstva</t>
  </si>
  <si>
    <t>A101008 Sredstva za rad političkih stranaka</t>
  </si>
  <si>
    <t>Glava: 01102 ŽUPAN</t>
  </si>
  <si>
    <t>Program: 1020 AKTIVNOSTI IZ DJELOKRUGA IZVRŠNOG TIJELA</t>
  </si>
  <si>
    <t>A102001 Redovna aktivnost izvršnog tijela</t>
  </si>
  <si>
    <t>A102002 Udruge od općeg značaja</t>
  </si>
  <si>
    <t>A102003 Varaždinski husari</t>
  </si>
  <si>
    <t>A102004 Proračunska zaliha</t>
  </si>
  <si>
    <t>A102006 Zaklada za pomoć djeci "VITA"</t>
  </si>
  <si>
    <t>A102007 Zaklada Sveti Mihael</t>
  </si>
  <si>
    <t>A102008 Povjerenstvo za udruge Varaždinske županije</t>
  </si>
  <si>
    <t>A102012 Pokloni za novorođenčad</t>
  </si>
  <si>
    <t>Razdjel: 012 UPRAVNI ODJEL ZA POSLOVE SKUPŠTINE I ŽUPANA</t>
  </si>
  <si>
    <t>Glava: 01201 UPRAVNI ODJEL ZA POSLOVE SKUPŠTINE I ŽUPANA</t>
  </si>
  <si>
    <t>Izvor: 81 Namjenski primici od zaduživanja</t>
  </si>
  <si>
    <t>Program: 1070 AKTIVNOSTI IZ NADLEŽNOSTI ODJELA</t>
  </si>
  <si>
    <t>A107001 Javna uprava i administracija</t>
  </si>
  <si>
    <t>A107002 Upravljanje zajedničkim rashodima</t>
  </si>
  <si>
    <t>A107003 Službenički sud</t>
  </si>
  <si>
    <t>A107004 Rashodi protokola</t>
  </si>
  <si>
    <t>T107002 Moderna javna uprava</t>
  </si>
  <si>
    <t>Program: 1360 OPREMANJE I INFORMATIZACIJA UPRAVNIH ODJELA</t>
  </si>
  <si>
    <t>A136004 Održavanje informatičkog sustava</t>
  </si>
  <si>
    <t>A136005 Održavanje sustava upravljanja kvalitetom (ISO)</t>
  </si>
  <si>
    <t>T136004 Nabava opreme za upravne odjele i računalne usluge</t>
  </si>
  <si>
    <t>Razdjel: 014 UPRAVNI ODJEL ZA POLJOPRIVREDU I RURALNI RAZVOJ</t>
  </si>
  <si>
    <t>Glava: 01401 UPRAVNI ODJEL ZA POLJOPRIVREDU I RURALNI RAZVOJ</t>
  </si>
  <si>
    <t>Izvor: 43 Ostali prihodi za posebne namjene</t>
  </si>
  <si>
    <t>Izvor: 71 Prihodi od nefinancijske imovine</t>
  </si>
  <si>
    <t>Program: 1171 POTPORA POLJOPRIVREDI</t>
  </si>
  <si>
    <t>A117101 Aktivnosti vezane uz elementarne nepogode</t>
  </si>
  <si>
    <t>A117102 Razvojni poticaji u lovnom gospodarstvu</t>
  </si>
  <si>
    <t>A117103 Regresiranje kamata za poljoprivredne kredite</t>
  </si>
  <si>
    <t>A117104 Poticanje poljoprivredne proizvodnje</t>
  </si>
  <si>
    <t>Program: 1172 RURALNI RAZVOJ</t>
  </si>
  <si>
    <t>A117203 Valorizacija i zaštita tradicionalnih proizvoda, obrta i usluga</t>
  </si>
  <si>
    <t>A117205 Poticanje cjeloživotnog učenja</t>
  </si>
  <si>
    <t>A117210 Varaždinsko bučino ulje</t>
  </si>
  <si>
    <t>Razdjel: 015 UPRAVNI ODJEL ZA PROSVJETU, KULTURU I SPORT</t>
  </si>
  <si>
    <t>Glava: 01501 UPRAVNI ODJEL ZA PROSVJETU, KULTURU I SPORT</t>
  </si>
  <si>
    <t>Izvor: 51 Pomoći EU</t>
  </si>
  <si>
    <t>Izvor: 52 Ostale pomoći</t>
  </si>
  <si>
    <t>Program: 1140 PROGRAMI EUROPSKIH POSLOVA</t>
  </si>
  <si>
    <t>T114010 Međunarodni projekti iz EU fondova</t>
  </si>
  <si>
    <t>T114017 Asistenti u nastavi</t>
  </si>
  <si>
    <t>T114030 Osiguranje prehrane učenika</t>
  </si>
  <si>
    <t>Program: 1200 NAKNADE I POMOĆI UČENICIMA I STUDENTIMA</t>
  </si>
  <si>
    <t>A120002 Županijska nagrada najboljem učeniku</t>
  </si>
  <si>
    <t>A120003 Pomoć za prijevoz učenika srednjih škola i studenata</t>
  </si>
  <si>
    <t>Program: 1210 JAVNE POTREBE U OBRAZOVANJU IZNAD ZAKONSKOG STANDARDA</t>
  </si>
  <si>
    <t>A121005 Zajednica tehničke kulture</t>
  </si>
  <si>
    <t>A121013 Programi u visokoškolstvu</t>
  </si>
  <si>
    <t>A121014 Programi udruga u obrazovanju</t>
  </si>
  <si>
    <t>A121016 Programi u školstvu iznad zakonskog standarda</t>
  </si>
  <si>
    <t>A121017 Programi znanstvenih ustanova</t>
  </si>
  <si>
    <t>A121018 Programi u predškolskom odgoju</t>
  </si>
  <si>
    <t>A121021 Program Europskog Centra za darovite Varaždinske županije</t>
  </si>
  <si>
    <t>Program: 1220 ŽUPANIJSKA DODATNA KAPITALNA ULAGANJA U OBRAZOVANJU</t>
  </si>
  <si>
    <t>K122001 Izgradnja i ulaganje u objekte srednjih i osnovnih škola</t>
  </si>
  <si>
    <t>Program: 1250 PROGRAMI U KULTURI</t>
  </si>
  <si>
    <t>A125001 Muzejska djelatnost</t>
  </si>
  <si>
    <t>A125002 Knjižničarska djelatnost</t>
  </si>
  <si>
    <t>A125003 Kazališna djelatnost</t>
  </si>
  <si>
    <t>A125004 Arhivska djelatnost</t>
  </si>
  <si>
    <t>A125005 Savez kulturno umjetničkih društava</t>
  </si>
  <si>
    <t>A125013 Programi ustanova u kulturi</t>
  </si>
  <si>
    <t>A125014 Programi udruga u kulturi</t>
  </si>
  <si>
    <t>Program: 1270 SPORT I REKREACIJA</t>
  </si>
  <si>
    <t>A127001 Školski sportski savez Varaždinske županije</t>
  </si>
  <si>
    <t>A127002 Savez sportova Varaždinske županije</t>
  </si>
  <si>
    <t>A127008 Programi udruga iz područja sporta</t>
  </si>
  <si>
    <t>Glava: 01502 OSNOVNO ŠKOLSKO OBRAZOVANJE</t>
  </si>
  <si>
    <t>Izvor: 44 Decentralizirana sredstva</t>
  </si>
  <si>
    <t>A121004 Integracija Roma</t>
  </si>
  <si>
    <t>A121019 Prehrana učenika</t>
  </si>
  <si>
    <t>A121020 Cjelodnevni boravak učenika</t>
  </si>
  <si>
    <t>Program: 1230 ZAKONSKI STANDARD JAVNIH USTANOVA OŠ</t>
  </si>
  <si>
    <t>A123001 Odgojnoobrazovno, administrativno i tehničko osoblje</t>
  </si>
  <si>
    <t>A123002 Prijevoz učenika</t>
  </si>
  <si>
    <t>K123001 Izgradnja i održavanje školskih objekata</t>
  </si>
  <si>
    <t>Glava: 01503 SREDNJEŠKOLSKO OBRAZOVANJE</t>
  </si>
  <si>
    <t>A121006 Centri izvrsnosti</t>
  </si>
  <si>
    <t>A121007 Međunarodna matura</t>
  </si>
  <si>
    <t>Program: 1240 ZAKONSKI STANDARD JAVNIH USTANOVA SŠ</t>
  </si>
  <si>
    <t>A124001 Odgojnoobrazovno, administrativno i tehničko osoblje</t>
  </si>
  <si>
    <t>A124002 Smještaj učenika u učeničkim domovima</t>
  </si>
  <si>
    <t>A124003 Srednja škola Maruševec</t>
  </si>
  <si>
    <t>K124001 Izgradnja i održavanje školskih objekata</t>
  </si>
  <si>
    <t>T124001 Investicijsko održavanje školskih objekata i opreme</t>
  </si>
  <si>
    <t>Program: 1380 CIVILNO DRUŠTVO</t>
  </si>
  <si>
    <t>A138006 Vijeća i predstavnici nacionalnih manjina</t>
  </si>
  <si>
    <t>A138010 Radna tijela i povjerenstva</t>
  </si>
  <si>
    <t>Glava: 01602 ZDRAVSTVENA ZAŠTITA</t>
  </si>
  <si>
    <t>T114027 Poboljšanje pristupa primarnoj zdravstvenoj zaštiti u Varaždinskoj županiji</t>
  </si>
  <si>
    <t>Program: 1280 PROGRAMI U ZDRAVSTVU - ZAKONSKA OBVEZA</t>
  </si>
  <si>
    <t>A128001 Zdravstvena kontrola vode i hrane</t>
  </si>
  <si>
    <t>A128002 Mrtvozorstvo - izvan zdravstvenih ustanova</t>
  </si>
  <si>
    <t>A128004 Povjerenstvo za zaštitu prava pacijenata</t>
  </si>
  <si>
    <t>A128005 Savjet za zdravlje</t>
  </si>
  <si>
    <t>A128007 Monitoring vode za ljudsku potrošnju</t>
  </si>
  <si>
    <t>A128008 Monitoring komaraca</t>
  </si>
  <si>
    <t>Program: 1290 PROGRAMI U ZDRAVSTVENOJ ZAŠTITI IZNAD ZAKONSKOG STANDARDA</t>
  </si>
  <si>
    <t>A129003 Stomatološka preventiva i dežurstvo</t>
  </si>
  <si>
    <t>A129004 Prevencija ovisnosti</t>
  </si>
  <si>
    <t>A129005 Sektorske ambulante</t>
  </si>
  <si>
    <t>A129006 Program suzbijanja ambrozije</t>
  </si>
  <si>
    <t>A129008 Nabava opreme i dodatna ulaganja u zdravstvene objekte</t>
  </si>
  <si>
    <t>A129009 Program "Zdrava županija"</t>
  </si>
  <si>
    <t>A129011 Palijativna skrb</t>
  </si>
  <si>
    <t>A129014 Specijalizacije doktora medicine</t>
  </si>
  <si>
    <t>K129003 Izgradnja centralnog operacijskog bloka OBV</t>
  </si>
  <si>
    <t>K129006 Respiracijski centar Klenovnik</t>
  </si>
  <si>
    <t>Program: 1320 JAVNE USTANOVE U ZDRAVSTVU</t>
  </si>
  <si>
    <t>K132001 Investicijsko ulaganje-izgradnja objekata, nabava opreme</t>
  </si>
  <si>
    <t>K132002 Informatizacija</t>
  </si>
  <si>
    <t>T132001 Investicijsko i tekuće održavanje objekata i opreme</t>
  </si>
  <si>
    <t>T132002 Otplata kredita</t>
  </si>
  <si>
    <t>Glava: 01603 SOCIJALNA SKRB</t>
  </si>
  <si>
    <t>Program: 1301 SOCIJALNA SKRB - ZAKONSKI STANDARD</t>
  </si>
  <si>
    <t>A130101 Društvo Crvenog križa Varaždinske županije</t>
  </si>
  <si>
    <t>A130102 Socijalni planovi i radna tijela</t>
  </si>
  <si>
    <t>A130103 Dom za žrtve obiteljskog nasilja Utočište Sveti Nikola Varaždin</t>
  </si>
  <si>
    <t>Program: 1302 SOCIJALNA SKRB - IZNAD ZAKONSKI STANDARD</t>
  </si>
  <si>
    <t>A130201 Programi pomoći osobama treće životne dobi</t>
  </si>
  <si>
    <t>A130203 Udruge - programi iz područja zdravstvene i socijalne skrbi</t>
  </si>
  <si>
    <t>A130204 Socijalne pomoći</t>
  </si>
  <si>
    <t>A130205 Programi pomoći OSI i teže zaposlivih osoba</t>
  </si>
  <si>
    <t>Program: 1310 POMOĆ ZA OGRJEV - MINIMALNI ZAKONSKI STANDARD</t>
  </si>
  <si>
    <t>A131001 Pomoć za ogrjev - preko proračuna JLS</t>
  </si>
  <si>
    <t>Program: 1330 CENTRI ZA SOCIJALNU SKRB - DECENTRALIZACIJA</t>
  </si>
  <si>
    <t>A133001 Stručno i administrativno osoblje</t>
  </si>
  <si>
    <t>Program: 1340 DOM ZA STARIJE I NEMOĆNE OSOBE</t>
  </si>
  <si>
    <t>A134001 Stručno i administrativno osoblje</t>
  </si>
  <si>
    <t>K134001 Održavanje objekata</t>
  </si>
  <si>
    <t>Razdjel: 017 UPRAVNI ODJEL ZA PROSTORNO UREĐENJE, GRADITELJSTVO I ZAŠTITU OKOLIŠA</t>
  </si>
  <si>
    <t>Glava: 01701 UPRAVNI ODJEL ZA PROSTORNO UREĐENJE, GRADITELJSTVO I ZAŠTITU OKOLIŠA</t>
  </si>
  <si>
    <t>A107007 Izrada prostorno planskih podloga i održavanje baze podataka</t>
  </si>
  <si>
    <t>Program: 1080 PROGRAM ZBRINJAVANJA OTPADA</t>
  </si>
  <si>
    <t>A108001 Monitoring i održavanje odlagališta otpada</t>
  </si>
  <si>
    <t>T108003 Gospodarenje otpadom</t>
  </si>
  <si>
    <t>Program: 1090 PROGRAM ZAŠTITE OKOLIŠA</t>
  </si>
  <si>
    <t>A109011 Sklonište za životinje "Spas"</t>
  </si>
  <si>
    <t>A109015 Zakonske obveze u zaštiti okoliša</t>
  </si>
  <si>
    <t>A109017 Udruge iz područja zaštite prirode i okoliša</t>
  </si>
  <si>
    <t>Glava: 01702 ZAVOD ZA PROSTORNO UREĐENJE VARAŽDINSKE ŽUPANIJE</t>
  </si>
  <si>
    <t>Izvor: 31 Vlastiti prihodi</t>
  </si>
  <si>
    <t>Program: 1370 PROSTORNO UREĐENJE I GRADITELJSTVO</t>
  </si>
  <si>
    <t>A137001 Stručno i administrativno osoblje</t>
  </si>
  <si>
    <t>Glava: 01703 JAVNA USTANOVA ZA UPRAVLJANJE ZAŠTIĆENIM DIJELOVIMA PRIRODE</t>
  </si>
  <si>
    <t>A109012 Stručno i administrativno osoblje</t>
  </si>
  <si>
    <t>A109014 Rashodi za provođenje programa javne ustanove</t>
  </si>
  <si>
    <t>T114025 Projekt DRAVA LIFE</t>
  </si>
  <si>
    <t>Program: 1120 PROGRAM ENERGETIKE</t>
  </si>
  <si>
    <t>A112001 Energetska učinkovitost Varaždinske županije</t>
  </si>
  <si>
    <t>Program: 1130 PROGRAM UREĐENJE PROMETNICA</t>
  </si>
  <si>
    <t>A113001 Komunalno uređenje romskih naselja</t>
  </si>
  <si>
    <t>T113001 Rekonstrukcija i održavanje prometnica</t>
  </si>
  <si>
    <t>A114001 Skupština europskih regija (SER)</t>
  </si>
  <si>
    <t>A114002 Savjet za EU poslove</t>
  </si>
  <si>
    <t>A114003 Članarine međunarodnim organizacijama</t>
  </si>
  <si>
    <t>T114002 Ured u Bruxellesu</t>
  </si>
  <si>
    <t>T114028 Razvoj prometne infrastrukture</t>
  </si>
  <si>
    <t>T114040 Projekt RESPONSe</t>
  </si>
  <si>
    <t>T114041 Responsible Green Destination Amazon of Europe - Amazing AOE</t>
  </si>
  <si>
    <t>Program: 1160 PROGRAM RAZVOJA OBRTNIŠTVA, PODUZETNIŠTVA I TURIZMA</t>
  </si>
  <si>
    <t>A116001 Podizanje kvalitete turističkih usluga i povećanje smještajnih kapaciteta</t>
  </si>
  <si>
    <t>A116002 Potpore liječnicima u funkciji razvoja zajednice</t>
  </si>
  <si>
    <t>A116003 Program razvoja cikloturizma na kontinentu</t>
  </si>
  <si>
    <t>T116001 Regresiranje kamata za poduzetničke kredite</t>
  </si>
  <si>
    <t>T116004 Programi razvoja gospodarstva</t>
  </si>
  <si>
    <t>Program: 1166 JAVNI RED I SIGURNOST</t>
  </si>
  <si>
    <t>A116603 Vatrogasna zajednica Varaždinske županije-sufin.red.aktivnosti</t>
  </si>
  <si>
    <t>A116604 Sufinanciranje aktivnosti civilne zaštite</t>
  </si>
  <si>
    <t>A116605 Financiranje aktivnosti obrane i sigurnosti</t>
  </si>
  <si>
    <t>A116606 Savjet za sigurnost prometa Varaždinske županije</t>
  </si>
  <si>
    <t>T116601 Vatrogasna oprema</t>
  </si>
  <si>
    <t>Glava: 01802 JAVNA USTANOVA ZA REGIONALNI RAZVOJ VARAŽDINSKE ŽUPANIJE</t>
  </si>
  <si>
    <t>Program: 1135 REGIONALNI KOORDINATOR</t>
  </si>
  <si>
    <t>A113501 Rashodi za provođenje redovne djelatnosti</t>
  </si>
  <si>
    <t>T114039 Suradnja za razvoj</t>
  </si>
  <si>
    <t>Razdjel: 019 UPRAVNI ODJEL ZA OPĆU UPRAVU</t>
  </si>
  <si>
    <t>Glava: 01901 UPRAVNI ODJEL ZA OPĆU UPRAVU</t>
  </si>
  <si>
    <t>Razdjel: 020 UPRAVNI ODJEL ZA PRORAČUN I JAVNU NABAVU</t>
  </si>
  <si>
    <t>Glava: 02001 UPRAVNI ODJEL ZA PRORAČUN I JAVNU NABAVU</t>
  </si>
  <si>
    <t>A107010 Ostali zajednički rashodi</t>
  </si>
  <si>
    <t>Program: 1350 UPRAVLJANJE JAVNIM FINANCIJAMA</t>
  </si>
  <si>
    <t>A135001 Otplata kredita za OBV</t>
  </si>
  <si>
    <t>A135002 Otplata kredita za Vodotoranj</t>
  </si>
  <si>
    <t>A135003 Otplata kredita za Šaulovec</t>
  </si>
  <si>
    <t>A135004 Otplata kredita za OŠ Martijanec</t>
  </si>
  <si>
    <t>Razdjel: 021 SLUŽBA ZA UNUTARNJU REVIZIJU</t>
  </si>
  <si>
    <t>Glava: 02101 SLUŽBA ZA UNUTARNJU REVIZIJU</t>
  </si>
  <si>
    <t>II. POSEBNI DIO</t>
  </si>
  <si>
    <t>Članak 3.</t>
  </si>
  <si>
    <t>352 Subvencije trg. društvima, zadrugama, poljoprivrednicima i obrtnicima izvan javnog sektora</t>
  </si>
  <si>
    <t>Razdjel: 018 UPRAVNI ODJEL ZA GOSPODARSTVO I EUROPSKE POSLOVE</t>
  </si>
  <si>
    <t>Glava: 01801 UPRAVNI ODJEL ZA GOSPODARSTVO I EUROPSKE POSLOVE</t>
  </si>
  <si>
    <t>634 Pomoći od izvanproračunskih korisnika</t>
  </si>
  <si>
    <t>663 Donacije od pravnih i fizičkih osoba izvan općeg proračuna</t>
  </si>
  <si>
    <t>411 Materijalna imovina - prirodna bogatstva</t>
  </si>
  <si>
    <t>814 Primici (povrati) glavnice zajmova danih trgovačkim društvima u javnom sektoru</t>
  </si>
  <si>
    <t>51 Izdaci za dane zajmove i depozite</t>
  </si>
  <si>
    <t>516 Izdaci za dane zajmove trgovačkim društvima i obrtnicima izvan javnog sektora</t>
  </si>
  <si>
    <t>Razdjel: 011 PREDSTAVNIČKO I IZVRŠNO TIJELO</t>
  </si>
  <si>
    <t>A101017 Izbori za vijeća i predstavnike nacionalnih manjina</t>
  </si>
  <si>
    <t>Program: 1075 UPRAVLJANJE IMOVINOM</t>
  </si>
  <si>
    <t>K107501 Uređenje Županijske palače</t>
  </si>
  <si>
    <t>T107501 Održavanje nekretnina u vlasništvu županije</t>
  </si>
  <si>
    <t>T114024 Erasmus+ - STAIRS</t>
  </si>
  <si>
    <t>A121023 Građanski odgoj</t>
  </si>
  <si>
    <t>K122003 RCK u zdravstvu</t>
  </si>
  <si>
    <t>K122004 RCK u poljoprivredi</t>
  </si>
  <si>
    <t>Razdjel: 016 UPRAVNI ODJEL ZA ZDRAVSTVO, SOCIJALNU SKRB, CIVILNO DRUŠTVO I HRVATSKE BRANITELJE</t>
  </si>
  <si>
    <t>Glava: 01601 UPRAVNI ODJEL ZA ZDRAVSTVO, SOCIJALNU SKRB, CIVILNO DRUŠTVO I HRVATSKE BRANITELJE</t>
  </si>
  <si>
    <t>Program: 1390 SKRB ZA HRVATSKE BRANITELJE</t>
  </si>
  <si>
    <t>A139001 Troškovi ukopa hrvatskih branitelja</t>
  </si>
  <si>
    <t>K129007 Jedinica za liječenje moždanog udara u OBV-u</t>
  </si>
  <si>
    <t>K107005 Uređenje zgrade Vodotornja</t>
  </si>
  <si>
    <t>T114043 Projekt LifelineMDD</t>
  </si>
  <si>
    <t>T116602 Sustav za rano upozoravanje</t>
  </si>
  <si>
    <r>
      <t xml:space="preserve">                                                                                                             </t>
    </r>
    <r>
      <rPr>
        <b/>
        <sz val="11"/>
        <rFont val="Times New Roman"/>
        <family val="1"/>
        <charset val="238"/>
      </rPr>
      <t>PREDSJEDNIK</t>
    </r>
  </si>
  <si>
    <t>Članak 4.</t>
  </si>
  <si>
    <t>Projekcija 
2023.</t>
  </si>
  <si>
    <t>I PROJEKCIJE ZA 2023. i 2024. GODINU</t>
  </si>
  <si>
    <t>PRORAČUN VARAŽDINSKE ŽUPANIJE ZA 2022. GODINU</t>
  </si>
  <si>
    <t xml:space="preserve">          Proračun Varaždinske županije za 2022. godinu i projekcije za 2023. i 2024. godinu sastoje se od Računa prihoda i rashoda i Računa financiranja, kako slijedi:</t>
  </si>
  <si>
    <t xml:space="preserve">          Rashodi i izdaci u Posebnom dijelu Proračuna Varaždinske županije za 2022. godinu i projekciji za 2023. i 2024. godinu iskazani prema proračunskim klasifikacijama, raspoređuju se po programima, nositeljima i korisnicima, kako slijedi:</t>
  </si>
  <si>
    <t>Proračun
2022.</t>
  </si>
  <si>
    <t>Projekcija 
2024.</t>
  </si>
  <si>
    <t xml:space="preserve">            Ovaj Proračun Varaždinske županije za 2022. godinu i projekcije za 2023. i 2024. godinu stupaju na snagu 1. siječnja 2022. godine, a objavit će se u „Službenom vjesniku Varaždinske županije.“</t>
  </si>
  <si>
    <t>KLASA: 400-08/21-01/6</t>
  </si>
  <si>
    <t xml:space="preserve">              Prihodi i rashodi te primici i izdaci utvrđuju se u Računu prihoda i rashoda i Računu financiranja Proračuna za 2022. godinu i projekcijama za 2023. i 2024. godinu, kako slijedi:</t>
  </si>
  <si>
    <t>Brojčana oznaka i naziv računa prihoda i rashoda</t>
  </si>
  <si>
    <t>Brojčana oznaka i naziv računa primitaka i izdataka</t>
  </si>
  <si>
    <t>72 Prihodi od prodaje proizvedene dugotrajne imovine</t>
  </si>
  <si>
    <t>722 Prihodi od prodaje postrojenja i opreme</t>
  </si>
  <si>
    <t>386 Kapitalne pomoći</t>
  </si>
  <si>
    <t>639 Prijenosi između proračunskih korisnika istog proračuna</t>
  </si>
  <si>
    <t>368 Pomoći temeljem prijenosa Eu sredstava</t>
  </si>
  <si>
    <t>547 Otplata glavnice primljenih zajmova od drugih razina vlasti</t>
  </si>
  <si>
    <t>847 Primljeni zajmovi od drugih razina vlasti</t>
  </si>
  <si>
    <t>Ostvarenje / 
izvršenje 2020.</t>
  </si>
  <si>
    <t>Proračun
 2021.</t>
  </si>
  <si>
    <t>Proračun 
2022.</t>
  </si>
  <si>
    <t>542 Otplata glavnice primljenih kredita i zajmova od kreditnih i ostalih financijskih institucija u javnom sektoru</t>
  </si>
  <si>
    <t>Indeks
%</t>
  </si>
  <si>
    <t>* Redak UKUPAN DONOS VIŠKA IZ PRETHODNIH GODINA služi kao informacija i ne uzima se u obzir kod uravnoteženja proračuna, već se proračun uravnotežuje retkom VIŠAK/MANJAK IZ PRETHODNIH GODINA KOJI ĆE SE POKRITI/RASPOREDITI U PRORAČUNSKOM RAZDOBLJU</t>
  </si>
  <si>
    <t>A102011 Zona Sjever d.o.o.</t>
  </si>
  <si>
    <t>K102002 Spomenik dr. Franji Tuđmanu</t>
  </si>
  <si>
    <t>T117102 Okrupnjavanje poljoprivrednog zemljišta - Komasacija</t>
  </si>
  <si>
    <t>T114048 Erasmus+ Stride for Stride</t>
  </si>
  <si>
    <t>A120001 Stipendije, školarine, nagrade i krediti</t>
  </si>
  <si>
    <t>K121001 Dvorac Šaulovec</t>
  </si>
  <si>
    <t>K122005 Glazbena škola</t>
  </si>
  <si>
    <t>Glava: 01504 USTANOVA ZA OBRAZOVANJE ODRASLIH ETC HRVATSKA</t>
  </si>
  <si>
    <t>A121024 Rashodi za provođenje programa javne ustanove</t>
  </si>
  <si>
    <t>A138011 Centar za integraciju stranih državljana</t>
  </si>
  <si>
    <t>A109018 Zaštita Ivanščice</t>
  </si>
  <si>
    <t>T112003 Bukotermal - istraživanje i eksploatacija geotermalnih polja</t>
  </si>
  <si>
    <t>K114008 Uređenje podruma županijske palače - AT@AT.CB</t>
  </si>
  <si>
    <t>T114050 SOLICO - Involvement and role of public authorities, civil society and volunteers in times of crisis as well as international SOLIdarity - learning from the COrona pandemic</t>
  </si>
  <si>
    <t>T116009 Prezentacijski centar Gomila</t>
  </si>
  <si>
    <t>K116601 Regionalni centar civilne zaštite Varaždinske županije</t>
  </si>
  <si>
    <t>A135005 Otplata kredita za Respiracijski centar Klenovnik</t>
  </si>
  <si>
    <t>A135008 Otplata kredita za Izgradnju centralnog operacijskog bloka OBV</t>
  </si>
  <si>
    <t>A135009 Otplata kredita za izgradnju objekata u školstvu</t>
  </si>
  <si>
    <t>544 Otplata glavnice primljenih kredita i zajmova od kred. i ostalih fin. instit.izvan javnog sektora</t>
  </si>
  <si>
    <t>352 Subvencije trg.društvima, zadrugama, poljoprivrednicima i obrtnicima izvan javnog sektora</t>
  </si>
  <si>
    <t>542 Otplata glavnice primljenih kredita i zajmova od kred. i ostalih fin.institucija u javnom sektoru</t>
  </si>
  <si>
    <t>542 Otplata glavnice primljenih kredita i zajmova od kred. i ostalih fin. institucija u javnom sektoru</t>
  </si>
  <si>
    <t xml:space="preserve"> dr. sc. Josip Križanić</t>
  </si>
  <si>
    <t>K129008 Sanacija i rekonstrukcija bazena Minerva</t>
  </si>
  <si>
    <t xml:space="preserve">          Temeljem odredbi članka 6. stavka 3. i članka 39. stavka 1. Zakona o proračunu ("Narodne novine" br. 87/08, 136/12 i 15/15), članka 33. točke 19. Statuta Varaždinske županije ("Službeni vjesnik Varaždinske županije" br. 14/18, 7/20 i 65/20 – pročišćeni tekst i 11/21) i članka 56. Poslovnika o radu Županijske skupštine ("Službeni vjesnik Varaždinske županije" br. 26/18, 7/20 i 65/20 – pročišćeni tekst i 11/21), Županijska skupština Varaždinske županije, na sjednici održanoj 30. studenog 2021. godine, donosi:</t>
  </si>
  <si>
    <t>Varaždin, 30. studeni 2021.</t>
  </si>
  <si>
    <t>K107004 Rasvjeta oplošja zgrade Vodotornja</t>
  </si>
  <si>
    <t>URBROJ: 2186/1-01/1-21-10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</si>
</sst>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5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theme="0" tint="-0.499984740745262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.5"/>
      <color theme="0" tint="-0.499984740745262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0" tint="-0.34998626667073579"/>
      <name val="Times New Roman"/>
      <family val="1"/>
      <charset val="238"/>
    </font>
    <font>
      <b/>
      <sz val="11"/>
      <color rgb="FF00B0F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70C0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2"/>
      <color rgb="FF0070C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0"/>
      <color rgb="FF0070C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rgb="FF0070C0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168">
    <xf numFmtId="0" fontId="0" fillId="0" borderId="0" xfId="0"/>
    <xf numFmtId="0" fontId="18" fillId="33" borderId="0" xfId="0" applyFont="1" applyFill="1"/>
    <xf numFmtId="0" fontId="19" fillId="33" borderId="10" xfId="0" applyFont="1" applyFill="1" applyBorder="1" applyAlignment="1">
      <alignment horizontal="center" vertical="center" wrapText="1"/>
    </xf>
    <xf numFmtId="0" fontId="22" fillId="0" borderId="0" xfId="0" applyFont="1"/>
    <xf numFmtId="0" fontId="23" fillId="33" borderId="0" xfId="0" applyFont="1" applyFill="1"/>
    <xf numFmtId="0" fontId="23" fillId="0" borderId="0" xfId="0" applyFont="1"/>
    <xf numFmtId="0" fontId="23" fillId="33" borderId="0" xfId="0" applyFont="1" applyFill="1" applyAlignment="1">
      <alignment horizontal="center"/>
    </xf>
    <xf numFmtId="0" fontId="25" fillId="33" borderId="0" xfId="0" applyFont="1" applyFill="1" applyBorder="1" applyAlignment="1">
      <alignment horizontal="left" vertical="center" wrapText="1" indent="1"/>
    </xf>
    <xf numFmtId="4" fontId="25" fillId="33" borderId="0" xfId="0" applyNumberFormat="1" applyFont="1" applyFill="1" applyBorder="1" applyAlignment="1">
      <alignment horizontal="right" vertical="center" wrapText="1"/>
    </xf>
    <xf numFmtId="0" fontId="26" fillId="33" borderId="0" xfId="0" applyFont="1" applyFill="1" applyBorder="1" applyAlignment="1">
      <alignment horizontal="left" vertical="center" wrapText="1" indent="1"/>
    </xf>
    <xf numFmtId="4" fontId="26" fillId="0" borderId="0" xfId="0" applyNumberFormat="1" applyFont="1" applyFill="1" applyBorder="1" applyAlignment="1">
      <alignment horizontal="right" vertical="center" wrapText="1"/>
    </xf>
    <xf numFmtId="4" fontId="28" fillId="33" borderId="0" xfId="0" applyNumberFormat="1" applyFont="1" applyFill="1" applyBorder="1" applyAlignment="1">
      <alignment horizontal="right" vertical="center" wrapText="1"/>
    </xf>
    <xf numFmtId="4" fontId="23" fillId="0" borderId="0" xfId="0" applyNumberFormat="1" applyFont="1"/>
    <xf numFmtId="4" fontId="18" fillId="33" borderId="0" xfId="0" applyNumberFormat="1" applyFont="1" applyFill="1" applyAlignment="1">
      <alignment horizontal="right"/>
    </xf>
    <xf numFmtId="0" fontId="24" fillId="34" borderId="0" xfId="0" applyFont="1" applyFill="1" applyBorder="1" applyAlignment="1">
      <alignment horizontal="left" vertical="center" wrapText="1" indent="1"/>
    </xf>
    <xf numFmtId="4" fontId="24" fillId="34" borderId="0" xfId="0" applyNumberFormat="1" applyFont="1" applyFill="1" applyBorder="1" applyAlignment="1">
      <alignment horizontal="right" vertical="center" wrapText="1"/>
    </xf>
    <xf numFmtId="0" fontId="31" fillId="33" borderId="0" xfId="0" applyFont="1" applyFill="1"/>
    <xf numFmtId="0" fontId="24" fillId="33" borderId="12" xfId="0" applyFont="1" applyFill="1" applyBorder="1" applyAlignment="1">
      <alignment horizontal="left" vertical="center" wrapText="1" indent="1"/>
    </xf>
    <xf numFmtId="4" fontId="24" fillId="33" borderId="12" xfId="0" applyNumberFormat="1" applyFont="1" applyFill="1" applyBorder="1" applyAlignment="1">
      <alignment horizontal="right" vertical="center" wrapText="1"/>
    </xf>
    <xf numFmtId="4" fontId="25" fillId="34" borderId="0" xfId="0" applyNumberFormat="1" applyFont="1" applyFill="1" applyBorder="1" applyAlignment="1">
      <alignment horizontal="right" vertical="center" wrapText="1"/>
    </xf>
    <xf numFmtId="4" fontId="28" fillId="34" borderId="0" xfId="0" applyNumberFormat="1" applyFont="1" applyFill="1" applyBorder="1" applyAlignment="1">
      <alignment horizontal="right" vertical="center" wrapText="1"/>
    </xf>
    <xf numFmtId="0" fontId="23" fillId="34" borderId="0" xfId="0" applyFont="1" applyFill="1" applyAlignment="1">
      <alignment horizontal="right"/>
    </xf>
    <xf numFmtId="0" fontId="24" fillId="33" borderId="11" xfId="0" applyFont="1" applyFill="1" applyBorder="1" applyAlignment="1">
      <alignment horizontal="left" vertical="center" wrapText="1" indent="1"/>
    </xf>
    <xf numFmtId="4" fontId="24" fillId="33" borderId="11" xfId="0" applyNumberFormat="1" applyFont="1" applyFill="1" applyBorder="1" applyAlignment="1">
      <alignment horizontal="right" vertical="center" wrapText="1"/>
    </xf>
    <xf numFmtId="0" fontId="18" fillId="0" borderId="0" xfId="0" applyFont="1"/>
    <xf numFmtId="0" fontId="34" fillId="0" borderId="0" xfId="0" applyFont="1"/>
    <xf numFmtId="0" fontId="32" fillId="36" borderId="0" xfId="0" applyFont="1" applyFill="1" applyBorder="1" applyAlignment="1">
      <alignment horizontal="left" wrapText="1" indent="1"/>
    </xf>
    <xf numFmtId="4" fontId="32" fillId="36" borderId="0" xfId="0" applyNumberFormat="1" applyFont="1" applyFill="1" applyBorder="1" applyAlignment="1">
      <alignment horizontal="right" wrapText="1" indent="1"/>
    </xf>
    <xf numFmtId="0" fontId="32" fillId="35" borderId="0" xfId="0" applyFont="1" applyFill="1" applyBorder="1" applyAlignment="1">
      <alignment horizontal="left" wrapText="1" indent="1"/>
    </xf>
    <xf numFmtId="4" fontId="32" fillId="35" borderId="0" xfId="0" applyNumberFormat="1" applyFont="1" applyFill="1" applyBorder="1" applyAlignment="1">
      <alignment horizontal="right" wrapText="1" indent="1"/>
    </xf>
    <xf numFmtId="0" fontId="33" fillId="35" borderId="0" xfId="0" applyFont="1" applyFill="1" applyBorder="1" applyAlignment="1">
      <alignment horizontal="left" wrapText="1" indent="1"/>
    </xf>
    <xf numFmtId="4" fontId="33" fillId="35" borderId="0" xfId="0" applyNumberFormat="1" applyFont="1" applyFill="1" applyBorder="1" applyAlignment="1">
      <alignment horizontal="right" wrapText="1" indent="1"/>
    </xf>
    <xf numFmtId="0" fontId="19" fillId="33" borderId="13" xfId="0" applyFont="1" applyFill="1" applyBorder="1" applyAlignment="1">
      <alignment horizontal="center" vertical="center" wrapText="1"/>
    </xf>
    <xf numFmtId="0" fontId="32" fillId="35" borderId="11" xfId="0" applyFont="1" applyFill="1" applyBorder="1" applyAlignment="1">
      <alignment horizontal="left" wrapText="1" indent="1"/>
    </xf>
    <xf numFmtId="0" fontId="18" fillId="33" borderId="0" xfId="0" applyFont="1" applyFill="1" applyAlignment="1">
      <alignment horizontal="center"/>
    </xf>
    <xf numFmtId="4" fontId="33" fillId="35" borderId="0" xfId="0" applyNumberFormat="1" applyFont="1" applyFill="1" applyBorder="1" applyAlignment="1">
      <alignment wrapText="1"/>
    </xf>
    <xf numFmtId="4" fontId="33" fillId="35" borderId="0" xfId="0" applyNumberFormat="1" applyFont="1" applyFill="1" applyBorder="1" applyAlignment="1">
      <alignment horizontal="left" wrapText="1" indent="1"/>
    </xf>
    <xf numFmtId="164" fontId="23" fillId="33" borderId="0" xfId="0" applyNumberFormat="1" applyFont="1" applyFill="1"/>
    <xf numFmtId="164" fontId="31" fillId="33" borderId="0" xfId="0" applyNumberFormat="1" applyFont="1" applyFill="1"/>
    <xf numFmtId="164" fontId="18" fillId="33" borderId="0" xfId="0" applyNumberFormat="1" applyFont="1" applyFill="1"/>
    <xf numFmtId="164" fontId="18" fillId="33" borderId="0" xfId="0" applyNumberFormat="1" applyFont="1" applyFill="1" applyAlignment="1">
      <alignment horizontal="center"/>
    </xf>
    <xf numFmtId="164" fontId="23" fillId="33" borderId="0" xfId="0" applyNumberFormat="1" applyFont="1" applyFill="1" applyAlignment="1">
      <alignment horizontal="center"/>
    </xf>
    <xf numFmtId="164" fontId="24" fillId="34" borderId="0" xfId="0" applyNumberFormat="1" applyFont="1" applyFill="1" applyBorder="1" applyAlignment="1">
      <alignment horizontal="right" vertical="center" wrapText="1"/>
    </xf>
    <xf numFmtId="164" fontId="25" fillId="33" borderId="0" xfId="0" applyNumberFormat="1" applyFont="1" applyFill="1" applyBorder="1" applyAlignment="1">
      <alignment horizontal="right" vertical="center" wrapText="1"/>
    </xf>
    <xf numFmtId="164" fontId="24" fillId="33" borderId="12" xfId="0" applyNumberFormat="1" applyFont="1" applyFill="1" applyBorder="1" applyAlignment="1">
      <alignment horizontal="right" vertical="center" wrapText="1"/>
    </xf>
    <xf numFmtId="164" fontId="25" fillId="34" borderId="0" xfId="0" applyNumberFormat="1" applyFont="1" applyFill="1" applyBorder="1" applyAlignment="1">
      <alignment horizontal="right" vertical="center" wrapText="1"/>
    </xf>
    <xf numFmtId="164" fontId="27" fillId="33" borderId="0" xfId="0" applyNumberFormat="1" applyFont="1" applyFill="1" applyBorder="1" applyAlignment="1">
      <alignment horizontal="right" vertical="center" wrapText="1"/>
    </xf>
    <xf numFmtId="164" fontId="28" fillId="33" borderId="0" xfId="0" applyNumberFormat="1" applyFont="1" applyFill="1" applyBorder="1" applyAlignment="1">
      <alignment horizontal="right" vertical="center" wrapText="1"/>
    </xf>
    <xf numFmtId="164" fontId="28" fillId="34" borderId="0" xfId="0" applyNumberFormat="1" applyFont="1" applyFill="1" applyBorder="1" applyAlignment="1">
      <alignment horizontal="right" vertical="center" wrapText="1"/>
    </xf>
    <xf numFmtId="164" fontId="23" fillId="34" borderId="0" xfId="0" applyNumberFormat="1" applyFont="1" applyFill="1" applyAlignment="1">
      <alignment horizontal="right"/>
    </xf>
    <xf numFmtId="164" fontId="18" fillId="33" borderId="0" xfId="0" applyNumberFormat="1" applyFont="1" applyFill="1" applyAlignment="1">
      <alignment horizontal="right"/>
    </xf>
    <xf numFmtId="164" fontId="24" fillId="33" borderId="11" xfId="0" applyNumberFormat="1" applyFont="1" applyFill="1" applyBorder="1" applyAlignment="1">
      <alignment horizontal="right" vertical="center" wrapText="1"/>
    </xf>
    <xf numFmtId="164" fontId="23" fillId="0" borderId="0" xfId="0" applyNumberFormat="1" applyFont="1"/>
    <xf numFmtId="164" fontId="26" fillId="33" borderId="0" xfId="0" applyNumberFormat="1" applyFont="1" applyFill="1" applyBorder="1" applyAlignment="1">
      <alignment horizontal="right" vertical="center" wrapText="1"/>
    </xf>
    <xf numFmtId="164" fontId="19" fillId="33" borderId="13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/>
    <xf numFmtId="0" fontId="0" fillId="0" borderId="0" xfId="0" applyBorder="1"/>
    <xf numFmtId="0" fontId="30" fillId="0" borderId="0" xfId="0" applyFont="1" applyFill="1" applyAlignment="1"/>
    <xf numFmtId="0" fontId="0" fillId="0" borderId="0" xfId="0" applyFill="1" applyBorder="1"/>
    <xf numFmtId="0" fontId="29" fillId="0" borderId="0" xfId="0" applyFont="1" applyFill="1" applyAlignment="1"/>
    <xf numFmtId="0" fontId="23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vertical="center" wrapText="1"/>
    </xf>
    <xf numFmtId="0" fontId="0" fillId="33" borderId="0" xfId="0" applyFill="1" applyBorder="1"/>
    <xf numFmtId="0" fontId="24" fillId="33" borderId="0" xfId="0" applyFont="1" applyFill="1" applyBorder="1" applyAlignment="1">
      <alignment horizontal="left" wrapText="1" indent="1"/>
    </xf>
    <xf numFmtId="4" fontId="24" fillId="33" borderId="0" xfId="0" applyNumberFormat="1" applyFont="1" applyFill="1" applyBorder="1" applyAlignment="1">
      <alignment horizontal="right" wrapText="1" indent="1"/>
    </xf>
    <xf numFmtId="0" fontId="36" fillId="37" borderId="0" xfId="0" applyFont="1" applyFill="1" applyBorder="1" applyAlignment="1">
      <alignment horizontal="left" wrapText="1" indent="1"/>
    </xf>
    <xf numFmtId="4" fontId="36" fillId="37" borderId="0" xfId="0" applyNumberFormat="1" applyFont="1" applyFill="1" applyBorder="1" applyAlignment="1">
      <alignment horizontal="right" wrapText="1" indent="1"/>
    </xf>
    <xf numFmtId="0" fontId="24" fillId="33" borderId="11" xfId="0" applyFont="1" applyFill="1" applyBorder="1" applyAlignment="1">
      <alignment horizontal="left" wrapText="1" indent="1"/>
    </xf>
    <xf numFmtId="4" fontId="24" fillId="33" borderId="11" xfId="0" applyNumberFormat="1" applyFont="1" applyFill="1" applyBorder="1" applyAlignment="1">
      <alignment horizontal="right" wrapText="1" indent="1"/>
    </xf>
    <xf numFmtId="0" fontId="22" fillId="0" borderId="0" xfId="0" applyFont="1" applyFill="1" applyBorder="1"/>
    <xf numFmtId="0" fontId="22" fillId="0" borderId="0" xfId="0" applyFont="1" applyBorder="1"/>
    <xf numFmtId="0" fontId="19" fillId="33" borderId="0" xfId="0" applyFont="1" applyFill="1" applyBorder="1" applyAlignment="1">
      <alignment horizontal="center" vertical="center" wrapText="1" indent="1"/>
    </xf>
    <xf numFmtId="0" fontId="0" fillId="0" borderId="0" xfId="0" applyFont="1" applyFill="1" applyBorder="1"/>
    <xf numFmtId="0" fontId="0" fillId="0" borderId="0" xfId="0" applyFont="1" applyBorder="1"/>
    <xf numFmtId="0" fontId="37" fillId="0" borderId="0" xfId="0" applyFont="1" applyFill="1" applyBorder="1"/>
    <xf numFmtId="0" fontId="37" fillId="0" borderId="0" xfId="0" applyFont="1" applyBorder="1"/>
    <xf numFmtId="0" fontId="18" fillId="33" borderId="0" xfId="0" applyFont="1" applyFill="1" applyBorder="1"/>
    <xf numFmtId="0" fontId="20" fillId="33" borderId="0" xfId="0" applyFont="1" applyFill="1" applyAlignment="1">
      <alignment vertical="center"/>
    </xf>
    <xf numFmtId="164" fontId="19" fillId="33" borderId="10" xfId="0" applyNumberFormat="1" applyFont="1" applyFill="1" applyBorder="1" applyAlignment="1">
      <alignment horizontal="center" vertical="center" wrapText="1"/>
    </xf>
    <xf numFmtId="0" fontId="39" fillId="0" borderId="0" xfId="0" applyFont="1"/>
    <xf numFmtId="4" fontId="40" fillId="0" borderId="0" xfId="0" applyNumberFormat="1" applyFont="1" applyFill="1" applyBorder="1" applyAlignment="1">
      <alignment horizontal="right" vertical="center" wrapText="1"/>
    </xf>
    <xf numFmtId="4" fontId="24" fillId="33" borderId="12" xfId="0" applyNumberFormat="1" applyFont="1" applyFill="1" applyBorder="1" applyAlignment="1">
      <alignment vertical="center" wrapText="1"/>
    </xf>
    <xf numFmtId="165" fontId="32" fillId="35" borderId="0" xfId="0" applyNumberFormat="1" applyFont="1" applyFill="1" applyBorder="1" applyAlignment="1">
      <alignment wrapText="1"/>
    </xf>
    <xf numFmtId="164" fontId="18" fillId="0" borderId="0" xfId="0" applyNumberFormat="1" applyFont="1" applyAlignment="1">
      <alignment horizontal="right"/>
    </xf>
    <xf numFmtId="4" fontId="32" fillId="36" borderId="0" xfId="0" applyNumberFormat="1" applyFont="1" applyFill="1" applyBorder="1" applyAlignment="1">
      <alignment wrapText="1"/>
    </xf>
    <xf numFmtId="4" fontId="32" fillId="35" borderId="0" xfId="0" applyNumberFormat="1" applyFont="1" applyFill="1" applyBorder="1" applyAlignment="1">
      <alignment wrapText="1"/>
    </xf>
    <xf numFmtId="4" fontId="32" fillId="35" borderId="11" xfId="0" applyNumberFormat="1" applyFont="1" applyFill="1" applyBorder="1" applyAlignment="1">
      <alignment wrapText="1"/>
    </xf>
    <xf numFmtId="0" fontId="32" fillId="35" borderId="0" xfId="0" applyFont="1" applyFill="1" applyBorder="1" applyAlignment="1">
      <alignment wrapText="1"/>
    </xf>
    <xf numFmtId="4" fontId="32" fillId="36" borderId="0" xfId="0" applyNumberFormat="1" applyFont="1" applyFill="1" applyBorder="1" applyAlignment="1">
      <alignment horizontal="right" wrapText="1"/>
    </xf>
    <xf numFmtId="4" fontId="32" fillId="35" borderId="0" xfId="0" applyNumberFormat="1" applyFont="1" applyFill="1" applyBorder="1" applyAlignment="1">
      <alignment horizontal="right" wrapText="1"/>
    </xf>
    <xf numFmtId="4" fontId="33" fillId="35" borderId="0" xfId="0" applyNumberFormat="1" applyFont="1" applyFill="1" applyBorder="1" applyAlignment="1">
      <alignment horizontal="right" wrapText="1"/>
    </xf>
    <xf numFmtId="4" fontId="32" fillId="35" borderId="11" xfId="0" applyNumberFormat="1" applyFont="1" applyFill="1" applyBorder="1" applyAlignment="1">
      <alignment horizontal="right" wrapText="1"/>
    </xf>
    <xf numFmtId="4" fontId="25" fillId="0" borderId="0" xfId="0" applyNumberFormat="1" applyFont="1" applyFill="1" applyBorder="1" applyAlignment="1">
      <alignment horizontal="right" vertical="center" wrapText="1"/>
    </xf>
    <xf numFmtId="164" fontId="25" fillId="0" borderId="0" xfId="0" applyNumberFormat="1" applyFont="1" applyFill="1" applyBorder="1" applyAlignment="1">
      <alignment horizontal="right" vertical="center" wrapText="1"/>
    </xf>
    <xf numFmtId="0" fontId="41" fillId="0" borderId="0" xfId="0" applyFont="1" applyFill="1" applyBorder="1"/>
    <xf numFmtId="0" fontId="41" fillId="0" borderId="0" xfId="0" applyFont="1" applyBorder="1"/>
    <xf numFmtId="4" fontId="32" fillId="0" borderId="0" xfId="0" applyNumberFormat="1" applyFont="1" applyFill="1" applyBorder="1" applyAlignment="1">
      <alignment horizontal="right" wrapText="1"/>
    </xf>
    <xf numFmtId="0" fontId="42" fillId="0" borderId="0" xfId="0" applyFont="1" applyFill="1" applyBorder="1"/>
    <xf numFmtId="0" fontId="42" fillId="0" borderId="0" xfId="0" applyFont="1" applyBorder="1"/>
    <xf numFmtId="0" fontId="43" fillId="33" borderId="0" xfId="0" applyFont="1" applyFill="1" applyBorder="1"/>
    <xf numFmtId="4" fontId="43" fillId="33" borderId="0" xfId="0" applyNumberFormat="1" applyFont="1" applyFill="1" applyBorder="1"/>
    <xf numFmtId="0" fontId="25" fillId="33" borderId="0" xfId="0" applyFont="1" applyFill="1" applyBorder="1"/>
    <xf numFmtId="0" fontId="44" fillId="33" borderId="0" xfId="0" applyFont="1" applyFill="1" applyAlignment="1">
      <alignment horizontal="right" vertical="center"/>
    </xf>
    <xf numFmtId="4" fontId="40" fillId="33" borderId="0" xfId="0" applyNumberFormat="1" applyFont="1" applyFill="1" applyBorder="1" applyAlignment="1">
      <alignment horizontal="right" vertical="center" wrapText="1"/>
    </xf>
    <xf numFmtId="164" fontId="40" fillId="33" borderId="0" xfId="0" applyNumberFormat="1" applyFont="1" applyFill="1" applyBorder="1" applyAlignment="1">
      <alignment horizontal="right" vertical="center" wrapText="1"/>
    </xf>
    <xf numFmtId="0" fontId="33" fillId="35" borderId="0" xfId="0" applyFont="1" applyFill="1" applyBorder="1" applyAlignment="1">
      <alignment horizontal="left" wrapText="1" indent="5"/>
    </xf>
    <xf numFmtId="4" fontId="0" fillId="0" borderId="0" xfId="0" applyNumberFormat="1" applyFill="1" applyBorder="1"/>
    <xf numFmtId="0" fontId="46" fillId="0" borderId="0" xfId="0" applyFont="1" applyFill="1" applyBorder="1"/>
    <xf numFmtId="0" fontId="46" fillId="0" borderId="0" xfId="0" applyFont="1" applyBorder="1"/>
    <xf numFmtId="0" fontId="16" fillId="0" borderId="0" xfId="0" applyFont="1" applyFill="1" applyBorder="1"/>
    <xf numFmtId="0" fontId="16" fillId="0" borderId="0" xfId="0" applyFont="1" applyBorder="1"/>
    <xf numFmtId="0" fontId="18" fillId="33" borderId="0" xfId="0" applyFont="1" applyFill="1" applyAlignment="1">
      <alignment horizontal="center"/>
    </xf>
    <xf numFmtId="0" fontId="18" fillId="33" borderId="0" xfId="0" applyFont="1" applyFill="1" applyAlignment="1">
      <alignment horizontal="left"/>
    </xf>
    <xf numFmtId="0" fontId="24" fillId="33" borderId="0" xfId="0" applyFont="1" applyFill="1" applyBorder="1" applyAlignment="1">
      <alignment wrapText="1"/>
    </xf>
    <xf numFmtId="0" fontId="18" fillId="0" borderId="0" xfId="0" applyFont="1" applyAlignment="1">
      <alignment horizontal="left" indent="1"/>
    </xf>
    <xf numFmtId="0" fontId="18" fillId="33" borderId="0" xfId="0" applyFont="1" applyFill="1" applyAlignment="1">
      <alignment horizontal="left" indent="1"/>
    </xf>
    <xf numFmtId="0" fontId="18" fillId="33" borderId="0" xfId="0" applyFont="1" applyFill="1" applyAlignment="1">
      <alignment horizontal="right" indent="1"/>
    </xf>
    <xf numFmtId="164" fontId="18" fillId="33" borderId="0" xfId="0" applyNumberFormat="1" applyFont="1" applyFill="1" applyAlignment="1">
      <alignment horizontal="left" indent="1"/>
    </xf>
    <xf numFmtId="0" fontId="39" fillId="33" borderId="0" xfId="0" applyFont="1" applyFill="1" applyBorder="1" applyAlignment="1">
      <alignment horizontal="left"/>
    </xf>
    <xf numFmtId="0" fontId="47" fillId="0" borderId="11" xfId="0" applyFont="1" applyBorder="1" applyAlignment="1">
      <alignment horizontal="center" vertical="center" wrapText="1"/>
    </xf>
    <xf numFmtId="0" fontId="33" fillId="35" borderId="0" xfId="0" applyFont="1" applyFill="1" applyBorder="1" applyAlignment="1">
      <alignment horizontal="left" wrapText="1" indent="3"/>
    </xf>
    <xf numFmtId="4" fontId="18" fillId="33" borderId="0" xfId="0" applyNumberFormat="1" applyFont="1" applyFill="1"/>
    <xf numFmtId="4" fontId="39" fillId="33" borderId="11" xfId="0" applyNumberFormat="1" applyFont="1" applyFill="1" applyBorder="1"/>
    <xf numFmtId="0" fontId="47" fillId="33" borderId="11" xfId="0" applyFont="1" applyFill="1" applyBorder="1" applyAlignment="1">
      <alignment horizontal="center" vertical="center" wrapText="1"/>
    </xf>
    <xf numFmtId="164" fontId="47" fillId="33" borderId="11" xfId="0" applyNumberFormat="1" applyFont="1" applyFill="1" applyBorder="1" applyAlignment="1">
      <alignment horizontal="center" vertical="center" wrapText="1"/>
    </xf>
    <xf numFmtId="0" fontId="47" fillId="33" borderId="11" xfId="0" applyFont="1" applyFill="1" applyBorder="1" applyAlignment="1">
      <alignment horizontal="center" vertical="center" wrapText="1" indent="1"/>
    </xf>
    <xf numFmtId="0" fontId="48" fillId="0" borderId="0" xfId="0" applyFont="1" applyFill="1" applyBorder="1"/>
    <xf numFmtId="0" fontId="48" fillId="0" borderId="0" xfId="0" applyFont="1" applyBorder="1"/>
    <xf numFmtId="164" fontId="27" fillId="0" borderId="0" xfId="0" applyNumberFormat="1" applyFont="1" applyFill="1" applyBorder="1" applyAlignment="1">
      <alignment horizontal="right" vertical="center" wrapText="1"/>
    </xf>
    <xf numFmtId="164" fontId="32" fillId="36" borderId="0" xfId="0" applyNumberFormat="1" applyFont="1" applyFill="1" applyBorder="1" applyAlignment="1">
      <alignment horizontal="right" wrapText="1"/>
    </xf>
    <xf numFmtId="164" fontId="32" fillId="35" borderId="0" xfId="0" applyNumberFormat="1" applyFont="1" applyFill="1" applyBorder="1" applyAlignment="1">
      <alignment horizontal="right" wrapText="1"/>
    </xf>
    <xf numFmtId="164" fontId="33" fillId="35" borderId="0" xfId="0" applyNumberFormat="1" applyFont="1" applyFill="1" applyBorder="1" applyAlignment="1">
      <alignment horizontal="right" wrapText="1"/>
    </xf>
    <xf numFmtId="164" fontId="32" fillId="35" borderId="11" xfId="0" applyNumberFormat="1" applyFont="1" applyFill="1" applyBorder="1" applyAlignment="1">
      <alignment horizontal="right" wrapText="1"/>
    </xf>
    <xf numFmtId="164" fontId="32" fillId="33" borderId="0" xfId="0" applyNumberFormat="1" applyFont="1" applyFill="1" applyBorder="1" applyAlignment="1">
      <alignment horizontal="right" wrapText="1"/>
    </xf>
    <xf numFmtId="164" fontId="32" fillId="36" borderId="0" xfId="0" applyNumberFormat="1" applyFont="1" applyFill="1" applyBorder="1" applyAlignment="1">
      <alignment wrapText="1"/>
    </xf>
    <xf numFmtId="164" fontId="32" fillId="35" borderId="0" xfId="0" applyNumberFormat="1" applyFont="1" applyFill="1" applyBorder="1" applyAlignment="1">
      <alignment wrapText="1"/>
    </xf>
    <xf numFmtId="164" fontId="33" fillId="35" borderId="0" xfId="0" applyNumberFormat="1" applyFont="1" applyFill="1" applyBorder="1" applyAlignment="1">
      <alignment wrapText="1"/>
    </xf>
    <xf numFmtId="164" fontId="32" fillId="35" borderId="11" xfId="0" applyNumberFormat="1" applyFont="1" applyFill="1" applyBorder="1" applyAlignment="1">
      <alignment wrapText="1"/>
    </xf>
    <xf numFmtId="0" fontId="32" fillId="35" borderId="0" xfId="0" applyFont="1" applyFill="1" applyBorder="1" applyAlignment="1">
      <alignment horizontal="left" wrapText="1" indent="2"/>
    </xf>
    <xf numFmtId="0" fontId="49" fillId="35" borderId="0" xfId="0" applyFont="1" applyFill="1" applyBorder="1" applyAlignment="1">
      <alignment horizontal="left" wrapText="1" indent="3"/>
    </xf>
    <xf numFmtId="4" fontId="49" fillId="35" borderId="0" xfId="0" applyNumberFormat="1" applyFont="1" applyFill="1" applyBorder="1" applyAlignment="1">
      <alignment horizontal="right" wrapText="1" indent="1"/>
    </xf>
    <xf numFmtId="0" fontId="38" fillId="33" borderId="0" xfId="0" applyFont="1" applyFill="1" applyAlignment="1">
      <alignment horizontal="left" vertical="center"/>
    </xf>
    <xf numFmtId="0" fontId="50" fillId="35" borderId="0" xfId="0" applyFont="1" applyFill="1" applyBorder="1" applyAlignment="1">
      <alignment horizontal="left" wrapText="1" indent="3"/>
    </xf>
    <xf numFmtId="4" fontId="50" fillId="35" borderId="0" xfId="0" applyNumberFormat="1" applyFont="1" applyFill="1" applyBorder="1" applyAlignment="1">
      <alignment horizontal="right" wrapText="1" indent="1"/>
    </xf>
    <xf numFmtId="0" fontId="51" fillId="0" borderId="0" xfId="0" applyFont="1" applyFill="1" applyBorder="1"/>
    <xf numFmtId="0" fontId="51" fillId="0" borderId="0" xfId="0" applyFont="1" applyBorder="1"/>
    <xf numFmtId="0" fontId="52" fillId="35" borderId="0" xfId="0" applyFont="1" applyFill="1" applyBorder="1" applyAlignment="1">
      <alignment horizontal="left" wrapText="1" indent="2"/>
    </xf>
    <xf numFmtId="4" fontId="52" fillId="35" borderId="0" xfId="0" applyNumberFormat="1" applyFont="1" applyFill="1" applyBorder="1" applyAlignment="1">
      <alignment horizontal="right" wrapText="1" indent="1"/>
    </xf>
    <xf numFmtId="0" fontId="53" fillId="35" borderId="0" xfId="0" applyFont="1" applyFill="1" applyBorder="1" applyAlignment="1">
      <alignment horizontal="left" wrapText="1" indent="3"/>
    </xf>
    <xf numFmtId="4" fontId="53" fillId="35" borderId="0" xfId="0" applyNumberFormat="1" applyFont="1" applyFill="1" applyBorder="1" applyAlignment="1">
      <alignment horizontal="right" wrapText="1" indent="1"/>
    </xf>
    <xf numFmtId="4" fontId="53" fillId="35" borderId="0" xfId="0" applyNumberFormat="1" applyFont="1" applyFill="1" applyBorder="1" applyAlignment="1">
      <alignment horizontal="left" wrapText="1" indent="1"/>
    </xf>
    <xf numFmtId="0" fontId="54" fillId="0" borderId="0" xfId="0" applyFont="1" applyFill="1" applyBorder="1"/>
    <xf numFmtId="0" fontId="54" fillId="0" borderId="0" xfId="0" applyFont="1" applyBorder="1"/>
    <xf numFmtId="0" fontId="55" fillId="0" borderId="0" xfId="0" applyFont="1" applyFill="1" applyBorder="1"/>
    <xf numFmtId="0" fontId="55" fillId="0" borderId="0" xfId="0" applyFont="1" applyBorder="1"/>
    <xf numFmtId="0" fontId="52" fillId="36" borderId="0" xfId="0" applyFont="1" applyFill="1" applyBorder="1" applyAlignment="1">
      <alignment horizontal="left" wrapText="1" indent="1"/>
    </xf>
    <xf numFmtId="4" fontId="52" fillId="36" borderId="0" xfId="0" applyNumberFormat="1" applyFont="1" applyFill="1" applyBorder="1" applyAlignment="1">
      <alignment horizontal="right" wrapText="1" indent="1"/>
    </xf>
    <xf numFmtId="4" fontId="42" fillId="0" borderId="0" xfId="0" applyNumberFormat="1" applyFont="1" applyFill="1" applyBorder="1"/>
    <xf numFmtId="0" fontId="39" fillId="0" borderId="0" xfId="0" applyFont="1" applyAlignment="1">
      <alignment horizontal="center"/>
    </xf>
    <xf numFmtId="0" fontId="35" fillId="33" borderId="0" xfId="0" applyFont="1" applyFill="1" applyAlignment="1">
      <alignment horizontal="justify" wrapText="1"/>
    </xf>
    <xf numFmtId="0" fontId="18" fillId="33" borderId="0" xfId="0" applyFont="1" applyFill="1" applyAlignment="1">
      <alignment horizontal="justify" vertical="center" wrapText="1"/>
    </xf>
    <xf numFmtId="0" fontId="3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/>
    </xf>
    <xf numFmtId="0" fontId="18" fillId="33" borderId="0" xfId="0" applyFont="1" applyFill="1" applyAlignment="1">
      <alignment horizontal="left" vertical="center" wrapText="1"/>
    </xf>
    <xf numFmtId="0" fontId="18" fillId="33" borderId="0" xfId="0" applyFont="1" applyFill="1" applyAlignment="1">
      <alignment horizontal="left"/>
    </xf>
    <xf numFmtId="0" fontId="25" fillId="33" borderId="0" xfId="0" applyFont="1" applyFill="1" applyBorder="1" applyAlignment="1">
      <alignment horizontal="justify" vertical="justify" wrapText="1"/>
    </xf>
  </cellXfs>
  <cellStyles count="43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2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42"/>
  <sheetViews>
    <sheetView showGridLines="0" tabSelected="1" zoomScaleNormal="100" zoomScaleSheetLayoutView="70" workbookViewId="0">
      <selection activeCell="M13" sqref="M13"/>
    </sheetView>
  </sheetViews>
  <sheetFormatPr defaultColWidth="8.85546875" defaultRowHeight="15.75" x14ac:dyDescent="0.25"/>
  <cols>
    <col min="1" max="1" width="60.28515625" style="5" customWidth="1"/>
    <col min="2" max="2" width="18.5703125" style="5" customWidth="1"/>
    <col min="3" max="3" width="17.28515625" style="5" bestFit="1" customWidth="1"/>
    <col min="4" max="4" width="9" style="52" customWidth="1"/>
    <col min="5" max="5" width="17.7109375" style="5" customWidth="1"/>
    <col min="6" max="6" width="10.7109375" style="52" bestFit="1" customWidth="1"/>
    <col min="7" max="7" width="17.28515625" style="5" customWidth="1"/>
    <col min="8" max="8" width="9" style="52" customWidth="1"/>
    <col min="9" max="9" width="17.28515625" style="5" customWidth="1"/>
    <col min="10" max="10" width="9" style="52" customWidth="1"/>
    <col min="11" max="11" width="8.85546875" style="5"/>
    <col min="12" max="12" width="15" style="5" bestFit="1" customWidth="1"/>
    <col min="13" max="13" width="13.85546875" style="5" bestFit="1" customWidth="1"/>
    <col min="14" max="16384" width="8.85546875" style="5"/>
  </cols>
  <sheetData>
    <row r="1" spans="1:10" x14ac:dyDescent="0.25">
      <c r="A1" s="4"/>
      <c r="B1" s="4"/>
      <c r="C1" s="4"/>
      <c r="D1" s="37"/>
      <c r="E1" s="4"/>
      <c r="F1" s="37"/>
      <c r="G1" s="4"/>
      <c r="H1" s="37"/>
      <c r="I1" s="160"/>
      <c r="J1" s="160"/>
    </row>
    <row r="2" spans="1:10" ht="7.9" customHeight="1" x14ac:dyDescent="0.25">
      <c r="A2" s="4"/>
      <c r="B2" s="4"/>
      <c r="C2" s="4"/>
      <c r="D2" s="37"/>
      <c r="E2" s="4"/>
      <c r="F2" s="37"/>
      <c r="G2" s="4"/>
      <c r="H2" s="37"/>
      <c r="I2" s="4"/>
      <c r="J2" s="37"/>
    </row>
    <row r="3" spans="1:10" ht="79.150000000000006" customHeight="1" x14ac:dyDescent="0.25">
      <c r="A3" s="162" t="s">
        <v>382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ht="19.5" x14ac:dyDescent="0.3">
      <c r="A4" s="163" t="s">
        <v>334</v>
      </c>
      <c r="B4" s="163"/>
      <c r="C4" s="163"/>
      <c r="D4" s="163"/>
      <c r="E4" s="163"/>
      <c r="F4" s="163"/>
      <c r="G4" s="163"/>
      <c r="H4" s="163"/>
      <c r="I4" s="163"/>
      <c r="J4" s="163"/>
    </row>
    <row r="5" spans="1:10" ht="19.5" x14ac:dyDescent="0.3">
      <c r="A5" s="163" t="s">
        <v>333</v>
      </c>
      <c r="B5" s="163"/>
      <c r="C5" s="163"/>
      <c r="D5" s="163"/>
      <c r="E5" s="163"/>
      <c r="F5" s="163"/>
      <c r="G5" s="163"/>
      <c r="H5" s="163"/>
      <c r="I5" s="163"/>
      <c r="J5" s="163"/>
    </row>
    <row r="6" spans="1:10" ht="19.149999999999999" customHeight="1" x14ac:dyDescent="0.3">
      <c r="A6" s="16"/>
      <c r="B6" s="16"/>
      <c r="C6" s="16"/>
      <c r="D6" s="38"/>
      <c r="E6" s="16"/>
      <c r="F6" s="38"/>
      <c r="G6" s="16"/>
      <c r="H6" s="38"/>
      <c r="I6" s="16"/>
      <c r="J6" s="38"/>
    </row>
    <row r="7" spans="1:10" ht="19.5" x14ac:dyDescent="0.3">
      <c r="A7" s="163" t="s">
        <v>6</v>
      </c>
      <c r="B7" s="163"/>
      <c r="C7" s="163"/>
      <c r="D7" s="163"/>
      <c r="E7" s="163"/>
      <c r="F7" s="163"/>
      <c r="G7" s="163"/>
      <c r="H7" s="163"/>
      <c r="I7" s="163"/>
      <c r="J7" s="163"/>
    </row>
    <row r="8" spans="1:10" x14ac:dyDescent="0.25">
      <c r="A8" s="1"/>
      <c r="B8" s="1"/>
      <c r="C8" s="1"/>
      <c r="D8" s="39"/>
      <c r="E8" s="1"/>
      <c r="F8" s="39"/>
      <c r="G8" s="1"/>
      <c r="H8" s="39"/>
      <c r="I8" s="1"/>
      <c r="J8" s="39"/>
    </row>
    <row r="9" spans="1:10" x14ac:dyDescent="0.25">
      <c r="A9" s="164" t="s">
        <v>8</v>
      </c>
      <c r="B9" s="164"/>
      <c r="C9" s="164"/>
      <c r="D9" s="164"/>
      <c r="E9" s="164"/>
      <c r="F9" s="164"/>
      <c r="G9" s="164"/>
      <c r="H9" s="164"/>
      <c r="I9" s="164"/>
      <c r="J9" s="164"/>
    </row>
    <row r="10" spans="1:10" ht="13.9" customHeight="1" x14ac:dyDescent="0.25">
      <c r="A10" s="34"/>
      <c r="B10" s="34"/>
      <c r="C10" s="34"/>
      <c r="D10" s="40"/>
      <c r="E10" s="34"/>
      <c r="F10" s="40"/>
      <c r="G10" s="34"/>
      <c r="H10" s="40"/>
      <c r="I10" s="34"/>
      <c r="J10" s="40"/>
    </row>
    <row r="11" spans="1:10" x14ac:dyDescent="0.25">
      <c r="A11" s="165" t="s">
        <v>335</v>
      </c>
      <c r="B11" s="165"/>
      <c r="C11" s="165"/>
      <c r="D11" s="165"/>
      <c r="E11" s="165"/>
      <c r="F11" s="165"/>
      <c r="G11" s="165"/>
      <c r="H11" s="165"/>
      <c r="I11" s="165"/>
      <c r="J11" s="165"/>
    </row>
    <row r="12" spans="1:10" ht="9" customHeight="1" x14ac:dyDescent="0.25">
      <c r="A12" s="6"/>
      <c r="B12" s="6"/>
      <c r="C12" s="6"/>
      <c r="D12" s="41"/>
      <c r="E12" s="6"/>
      <c r="F12" s="41"/>
      <c r="G12" s="6"/>
      <c r="H12" s="41"/>
      <c r="I12" s="6"/>
      <c r="J12" s="41"/>
    </row>
    <row r="13" spans="1:10" s="24" customFormat="1" ht="28.9" customHeight="1" x14ac:dyDescent="0.25">
      <c r="A13" s="125" t="s">
        <v>7</v>
      </c>
      <c r="B13" s="125" t="s">
        <v>351</v>
      </c>
      <c r="C13" s="125" t="s">
        <v>352</v>
      </c>
      <c r="D13" s="126" t="s">
        <v>355</v>
      </c>
      <c r="E13" s="125" t="s">
        <v>353</v>
      </c>
      <c r="F13" s="126" t="s">
        <v>355</v>
      </c>
      <c r="G13" s="125" t="s">
        <v>332</v>
      </c>
      <c r="H13" s="126" t="s">
        <v>355</v>
      </c>
      <c r="I13" s="125" t="s">
        <v>338</v>
      </c>
      <c r="J13" s="126" t="s">
        <v>355</v>
      </c>
    </row>
    <row r="14" spans="1:10" s="3" customFormat="1" ht="12" thickBot="1" x14ac:dyDescent="0.25">
      <c r="A14" s="2">
        <v>1</v>
      </c>
      <c r="B14" s="2">
        <v>2</v>
      </c>
      <c r="C14" s="2">
        <v>3</v>
      </c>
      <c r="D14" s="80" t="s">
        <v>20</v>
      </c>
      <c r="E14" s="2">
        <v>5</v>
      </c>
      <c r="F14" s="80" t="s">
        <v>21</v>
      </c>
      <c r="G14" s="2">
        <v>7</v>
      </c>
      <c r="H14" s="80" t="s">
        <v>22</v>
      </c>
      <c r="I14" s="2">
        <v>9</v>
      </c>
      <c r="J14" s="80" t="s">
        <v>23</v>
      </c>
    </row>
    <row r="15" spans="1:10" ht="18" customHeight="1" thickTop="1" x14ac:dyDescent="0.25">
      <c r="A15" s="14" t="s">
        <v>11</v>
      </c>
      <c r="B15" s="15"/>
      <c r="C15" s="15"/>
      <c r="D15" s="42"/>
      <c r="E15" s="15"/>
      <c r="F15" s="42"/>
      <c r="G15" s="15"/>
      <c r="H15" s="42"/>
      <c r="I15" s="15"/>
      <c r="J15" s="42"/>
    </row>
    <row r="16" spans="1:10" ht="18" customHeight="1" x14ac:dyDescent="0.25">
      <c r="A16" s="7" t="s">
        <v>0</v>
      </c>
      <c r="B16" s="8">
        <f>'Opći dio-Račun P i R'!B10</f>
        <v>271756312.88999999</v>
      </c>
      <c r="C16" s="8">
        <f>'Opći dio-Račun P i R'!C10</f>
        <v>247596117</v>
      </c>
      <c r="D16" s="43">
        <f>C16/B16*100</f>
        <v>91.109610064595103</v>
      </c>
      <c r="E16" s="35">
        <f>'Opći dio-Račun P i R'!E10</f>
        <v>247562243</v>
      </c>
      <c r="F16" s="43">
        <f>E16/C16*100</f>
        <v>99.986318848449471</v>
      </c>
      <c r="G16" s="35">
        <f>'Opći dio-Račun P i R'!G10</f>
        <v>251110738</v>
      </c>
      <c r="H16" s="43">
        <f>G16/E16*100</f>
        <v>101.43337487857549</v>
      </c>
      <c r="I16" s="35">
        <f>'Opći dio-Račun P i R'!I10</f>
        <v>252550838</v>
      </c>
      <c r="J16" s="43">
        <f>I16/G16*100</f>
        <v>100.57349200256024</v>
      </c>
    </row>
    <row r="17" spans="1:13" ht="18" customHeight="1" x14ac:dyDescent="0.25">
      <c r="A17" s="7" t="s">
        <v>1</v>
      </c>
      <c r="B17" s="8">
        <f>'Opći dio-Račun P i R'!B34</f>
        <v>29004.14</v>
      </c>
      <c r="C17" s="8">
        <f>'Opći dio-Račun P i R'!C34</f>
        <v>25700</v>
      </c>
      <c r="D17" s="43">
        <f t="shared" ref="D17:D20" si="0">C17/B17*100</f>
        <v>88.608040093586638</v>
      </c>
      <c r="E17" s="35">
        <f>'Opći dio-Račun P i R'!E34</f>
        <v>10000</v>
      </c>
      <c r="F17" s="43">
        <f t="shared" ref="F17:F20" si="1">E17/C17*100</f>
        <v>38.910505836575879</v>
      </c>
      <c r="G17" s="35">
        <f>'Opći dio-Račun P i R'!G34</f>
        <v>10000</v>
      </c>
      <c r="H17" s="43">
        <f t="shared" ref="H17:H20" si="2">G17/E17*100</f>
        <v>100</v>
      </c>
      <c r="I17" s="35">
        <f>'Opći dio-Račun P i R'!I34</f>
        <v>10000</v>
      </c>
      <c r="J17" s="43">
        <f t="shared" ref="J17:J20" si="3">I17/G17*100</f>
        <v>100</v>
      </c>
    </row>
    <row r="18" spans="1:13" ht="18" customHeight="1" x14ac:dyDescent="0.25">
      <c r="A18" s="7" t="s">
        <v>2</v>
      </c>
      <c r="B18" s="8">
        <f>'Opći dio-Račun P i R'!B44</f>
        <v>179517316.38</v>
      </c>
      <c r="C18" s="8">
        <f>'Opći dio-Račun P i R'!C44</f>
        <v>211497137</v>
      </c>
      <c r="D18" s="43">
        <f t="shared" si="0"/>
        <v>117.81433750508252</v>
      </c>
      <c r="E18" s="35">
        <f>'Opći dio-Račun P i R'!E44</f>
        <v>209218205</v>
      </c>
      <c r="F18" s="43">
        <f t="shared" si="1"/>
        <v>98.922476194086727</v>
      </c>
      <c r="G18" s="35">
        <f>'Opći dio-Račun P i R'!G44</f>
        <v>208672823</v>
      </c>
      <c r="H18" s="43">
        <f t="shared" si="2"/>
        <v>99.739323831786052</v>
      </c>
      <c r="I18" s="35">
        <f>'Opći dio-Račun P i R'!I44</f>
        <v>209126847</v>
      </c>
      <c r="J18" s="43">
        <f t="shared" si="3"/>
        <v>100.2175769673658</v>
      </c>
      <c r="L18" s="12"/>
    </row>
    <row r="19" spans="1:13" ht="18" customHeight="1" x14ac:dyDescent="0.25">
      <c r="A19" s="7" t="s">
        <v>3</v>
      </c>
      <c r="B19" s="8">
        <f>'Opći dio-Račun P i R'!B75</f>
        <v>66562601.920000002</v>
      </c>
      <c r="C19" s="8">
        <f>'Opći dio-Račun P i R'!C75</f>
        <v>76322674</v>
      </c>
      <c r="D19" s="43">
        <f t="shared" si="0"/>
        <v>114.66299663545362</v>
      </c>
      <c r="E19" s="35">
        <f>'Opći dio-Račun P i R'!E75</f>
        <v>80755093</v>
      </c>
      <c r="F19" s="43">
        <f t="shared" si="1"/>
        <v>105.80747341216059</v>
      </c>
      <c r="G19" s="35">
        <f>'Opći dio-Račun P i R'!G75</f>
        <v>36288415</v>
      </c>
      <c r="H19" s="43">
        <f t="shared" si="2"/>
        <v>44.936379430582782</v>
      </c>
      <c r="I19" s="35">
        <f>'Opći dio-Račun P i R'!I75</f>
        <v>35206491</v>
      </c>
      <c r="J19" s="43">
        <f t="shared" si="3"/>
        <v>97.01854159240628</v>
      </c>
      <c r="L19" s="12"/>
    </row>
    <row r="20" spans="1:13" x14ac:dyDescent="0.25">
      <c r="A20" s="17" t="s">
        <v>9</v>
      </c>
      <c r="B20" s="18">
        <f>B16+B17-B18-B19</f>
        <v>25705398.729999974</v>
      </c>
      <c r="C20" s="18">
        <f t="shared" ref="C20" si="4">C16+C17-C18-C19</f>
        <v>-40197994</v>
      </c>
      <c r="D20" s="44">
        <f t="shared" si="0"/>
        <v>-156.37957777751242</v>
      </c>
      <c r="E20" s="83">
        <f>E16+E17-E18-E19</f>
        <v>-42401055</v>
      </c>
      <c r="F20" s="44">
        <f t="shared" si="1"/>
        <v>105.48052472469149</v>
      </c>
      <c r="G20" s="18">
        <f t="shared" ref="G20:I20" si="5">G16+G17-G18-G19</f>
        <v>6159500</v>
      </c>
      <c r="H20" s="44">
        <f t="shared" si="2"/>
        <v>-14.526761185541256</v>
      </c>
      <c r="I20" s="18">
        <f t="shared" si="5"/>
        <v>8227500</v>
      </c>
      <c r="J20" s="44">
        <f t="shared" si="3"/>
        <v>133.57415374624563</v>
      </c>
    </row>
    <row r="21" spans="1:13" x14ac:dyDescent="0.25">
      <c r="A21" s="7"/>
      <c r="B21" s="8"/>
      <c r="C21" s="8"/>
      <c r="D21" s="43"/>
      <c r="E21" s="8"/>
      <c r="F21" s="43"/>
      <c r="G21" s="8"/>
      <c r="H21" s="43"/>
      <c r="I21" s="8"/>
      <c r="J21" s="43"/>
    </row>
    <row r="22" spans="1:13" x14ac:dyDescent="0.25">
      <c r="A22" s="14" t="s">
        <v>12</v>
      </c>
      <c r="B22" s="19"/>
      <c r="C22" s="19"/>
      <c r="D22" s="45"/>
      <c r="E22" s="19"/>
      <c r="F22" s="45"/>
      <c r="G22" s="19"/>
      <c r="H22" s="45"/>
      <c r="I22" s="19"/>
      <c r="J22" s="45"/>
    </row>
    <row r="23" spans="1:13" x14ac:dyDescent="0.25">
      <c r="A23" s="7" t="s">
        <v>4</v>
      </c>
      <c r="B23" s="8">
        <f>'Opći dio-Račun financiranja'!B7</f>
        <v>15350685.24</v>
      </c>
      <c r="C23" s="8">
        <f>'Opći dio-Račun financiranja'!C7</f>
        <v>21335153</v>
      </c>
      <c r="D23" s="43">
        <f t="shared" ref="D23:D25" si="6">C23/B23*100</f>
        <v>138.9850203195229</v>
      </c>
      <c r="E23" s="35">
        <f>'Opći dio-Račun financiranja'!E7</f>
        <v>25045000</v>
      </c>
      <c r="F23" s="43">
        <f t="shared" ref="F23:F25" si="7">E23/C23*100</f>
        <v>117.38842463421753</v>
      </c>
      <c r="G23" s="35">
        <f>'Opći dio-Račun financiranja'!G7</f>
        <v>45000</v>
      </c>
      <c r="H23" s="43">
        <f t="shared" ref="H23:H25" si="8">G23/E23*100</f>
        <v>0.17967658215212617</v>
      </c>
      <c r="I23" s="35">
        <f>'Opći dio-Račun financiranja'!I7</f>
        <v>45000</v>
      </c>
      <c r="J23" s="43">
        <f t="shared" ref="J23:J25" si="9">I23/G23*100</f>
        <v>100</v>
      </c>
    </row>
    <row r="24" spans="1:13" x14ac:dyDescent="0.25">
      <c r="A24" s="7" t="s">
        <v>5</v>
      </c>
      <c r="B24" s="8">
        <f>'Opći dio-Račun financiranja'!B22</f>
        <v>3533652.62</v>
      </c>
      <c r="C24" s="8">
        <f>'Opći dio-Račun financiranja'!C22</f>
        <v>11345089</v>
      </c>
      <c r="D24" s="43">
        <f t="shared" si="6"/>
        <v>321.05841235746595</v>
      </c>
      <c r="E24" s="35">
        <f>'Opći dio-Račun financiranja'!E22</f>
        <v>17132500</v>
      </c>
      <c r="F24" s="43">
        <f t="shared" si="7"/>
        <v>151.01247773375775</v>
      </c>
      <c r="G24" s="35">
        <f>'Opći dio-Račun financiranja'!G22</f>
        <v>6204500</v>
      </c>
      <c r="H24" s="43">
        <f t="shared" si="8"/>
        <v>36.214796439515538</v>
      </c>
      <c r="I24" s="35">
        <f>'Opći dio-Račun financiranja'!I22</f>
        <v>8272500</v>
      </c>
      <c r="J24" s="43">
        <f t="shared" si="9"/>
        <v>133.33064711096785</v>
      </c>
    </row>
    <row r="25" spans="1:13" x14ac:dyDescent="0.25">
      <c r="A25" s="17" t="s">
        <v>10</v>
      </c>
      <c r="B25" s="18">
        <f>B23-B24</f>
        <v>11817032.620000001</v>
      </c>
      <c r="C25" s="18">
        <f t="shared" ref="C25" si="10">C23-C24</f>
        <v>9990064</v>
      </c>
      <c r="D25" s="44">
        <f t="shared" si="6"/>
        <v>84.539531380256093</v>
      </c>
      <c r="E25" s="83">
        <f>E23-E24</f>
        <v>7912500</v>
      </c>
      <c r="F25" s="44">
        <f t="shared" si="7"/>
        <v>79.203696793133659</v>
      </c>
      <c r="G25" s="18">
        <f t="shared" ref="G25:I25" si="11">G23-G24</f>
        <v>-6159500</v>
      </c>
      <c r="H25" s="44">
        <f t="shared" si="8"/>
        <v>-77.845181674565552</v>
      </c>
      <c r="I25" s="18">
        <f t="shared" si="11"/>
        <v>-8227500</v>
      </c>
      <c r="J25" s="44">
        <f t="shared" si="9"/>
        <v>133.57415374624563</v>
      </c>
    </row>
    <row r="26" spans="1:13" x14ac:dyDescent="0.25">
      <c r="A26" s="7"/>
      <c r="B26" s="8"/>
      <c r="C26" s="8"/>
      <c r="D26" s="43"/>
      <c r="E26" s="8"/>
      <c r="F26" s="43"/>
      <c r="G26" s="8"/>
      <c r="H26" s="43"/>
      <c r="I26" s="8"/>
      <c r="J26" s="43"/>
    </row>
    <row r="27" spans="1:13" x14ac:dyDescent="0.25">
      <c r="A27" s="9" t="s">
        <v>24</v>
      </c>
      <c r="B27" s="82">
        <v>14958293.060000001</v>
      </c>
      <c r="C27" s="10">
        <v>50625025.450000003</v>
      </c>
      <c r="D27" s="46"/>
      <c r="E27" s="105">
        <f>E32</f>
        <v>34488555</v>
      </c>
      <c r="F27" s="106"/>
      <c r="G27" s="82">
        <f>E27-E31</f>
        <v>0</v>
      </c>
      <c r="H27" s="130"/>
      <c r="I27" s="82">
        <f>G27-G31</f>
        <v>0</v>
      </c>
      <c r="J27" s="53"/>
      <c r="L27" s="12"/>
      <c r="M27" s="12"/>
    </row>
    <row r="28" spans="1:13" ht="12" customHeight="1" x14ac:dyDescent="0.25">
      <c r="A28" s="7"/>
      <c r="B28" s="11"/>
      <c r="C28" s="11"/>
      <c r="D28" s="47"/>
      <c r="E28" s="8"/>
      <c r="F28" s="43"/>
      <c r="G28" s="8"/>
      <c r="H28" s="43"/>
      <c r="I28" s="8"/>
      <c r="J28" s="43"/>
    </row>
    <row r="29" spans="1:13" x14ac:dyDescent="0.25">
      <c r="A29" s="14" t="s">
        <v>13</v>
      </c>
      <c r="B29" s="20"/>
      <c r="C29" s="20"/>
      <c r="D29" s="48"/>
      <c r="E29" s="19"/>
      <c r="F29" s="45"/>
      <c r="G29" s="19"/>
      <c r="H29" s="45"/>
      <c r="I29" s="19"/>
      <c r="J29" s="45"/>
      <c r="L29" s="12"/>
    </row>
    <row r="30" spans="1:13" x14ac:dyDescent="0.25">
      <c r="A30" s="7" t="s">
        <v>15</v>
      </c>
      <c r="B30" s="8">
        <v>0</v>
      </c>
      <c r="C30" s="8">
        <v>-1539389</v>
      </c>
      <c r="D30" s="43"/>
      <c r="E30" s="8">
        <v>0</v>
      </c>
      <c r="F30" s="43"/>
      <c r="G30" s="8">
        <v>0</v>
      </c>
      <c r="H30" s="43"/>
      <c r="I30" s="8">
        <v>0</v>
      </c>
      <c r="J30" s="43"/>
      <c r="L30" s="12"/>
    </row>
    <row r="31" spans="1:13" x14ac:dyDescent="0.25">
      <c r="A31" s="7" t="s">
        <v>14</v>
      </c>
      <c r="B31" s="8">
        <v>1690834.49</v>
      </c>
      <c r="C31" s="8">
        <v>31747319</v>
      </c>
      <c r="D31" s="43"/>
      <c r="E31" s="8">
        <f>31988555+2500000</f>
        <v>34488555</v>
      </c>
      <c r="F31" s="43"/>
      <c r="G31" s="94">
        <v>0</v>
      </c>
      <c r="H31" s="95"/>
      <c r="I31" s="94">
        <v>0</v>
      </c>
      <c r="J31" s="43"/>
      <c r="L31" s="12"/>
    </row>
    <row r="32" spans="1:13" ht="29.25" customHeight="1" x14ac:dyDescent="0.25">
      <c r="A32" s="17" t="s">
        <v>25</v>
      </c>
      <c r="B32" s="18">
        <f>B30+B31</f>
        <v>1690834.49</v>
      </c>
      <c r="C32" s="18">
        <f t="shared" ref="C32:I32" si="12">C30+C31</f>
        <v>30207930</v>
      </c>
      <c r="D32" s="44"/>
      <c r="E32" s="18">
        <f t="shared" si="12"/>
        <v>34488555</v>
      </c>
      <c r="F32" s="44"/>
      <c r="G32" s="18">
        <f t="shared" si="12"/>
        <v>0</v>
      </c>
      <c r="H32" s="44"/>
      <c r="I32" s="18">
        <f t="shared" si="12"/>
        <v>0</v>
      </c>
      <c r="J32" s="44"/>
    </row>
    <row r="33" spans="1:11" x14ac:dyDescent="0.25">
      <c r="A33" s="7"/>
      <c r="B33" s="8"/>
      <c r="C33" s="8"/>
      <c r="D33" s="43"/>
      <c r="E33" s="8"/>
      <c r="F33" s="43"/>
      <c r="G33" s="8"/>
      <c r="H33" s="43"/>
      <c r="I33" s="8"/>
      <c r="J33" s="43"/>
    </row>
    <row r="34" spans="1:11" x14ac:dyDescent="0.25">
      <c r="A34" s="14" t="s">
        <v>16</v>
      </c>
      <c r="B34" s="21"/>
      <c r="C34" s="21"/>
      <c r="D34" s="49"/>
      <c r="E34" s="21"/>
      <c r="F34" s="49"/>
      <c r="G34" s="21"/>
      <c r="H34" s="49"/>
      <c r="I34" s="21"/>
      <c r="J34" s="49"/>
    </row>
    <row r="35" spans="1:11" x14ac:dyDescent="0.25">
      <c r="A35" s="7" t="s">
        <v>17</v>
      </c>
      <c r="B35" s="13">
        <f>B16+B17+B23+B32</f>
        <v>288826836.75999999</v>
      </c>
      <c r="C35" s="13">
        <f>C16+C17+C23+C32</f>
        <v>299164900</v>
      </c>
      <c r="D35" s="50">
        <f t="shared" ref="D35:D36" si="13">C35/B35*100</f>
        <v>103.57932917729194</v>
      </c>
      <c r="E35" s="13">
        <f>E16+E17+E23+E32</f>
        <v>307105798</v>
      </c>
      <c r="F35" s="50">
        <f t="shared" ref="F35:F36" si="14">E35/C35*100</f>
        <v>102.65435483908706</v>
      </c>
      <c r="G35" s="13">
        <f>G16+G17+G23+G32</f>
        <v>251165738</v>
      </c>
      <c r="H35" s="50">
        <f t="shared" ref="H35:H36" si="15">G35/E35*100</f>
        <v>81.784759400732639</v>
      </c>
      <c r="I35" s="13">
        <f>I16+I17+I23+I32</f>
        <v>252605838</v>
      </c>
      <c r="J35" s="50">
        <f t="shared" ref="J35:J36" si="16">I35/G35*100</f>
        <v>100.57336641990557</v>
      </c>
    </row>
    <row r="36" spans="1:11" x14ac:dyDescent="0.25">
      <c r="A36" s="7" t="s">
        <v>18</v>
      </c>
      <c r="B36" s="13">
        <f>B18+B19+B24</f>
        <v>249613570.92000002</v>
      </c>
      <c r="C36" s="13">
        <f t="shared" ref="C36" si="17">C18+C19+C24</f>
        <v>299164900</v>
      </c>
      <c r="D36" s="50">
        <f t="shared" si="13"/>
        <v>119.85121598051292</v>
      </c>
      <c r="E36" s="13">
        <f>E18+E19+E24</f>
        <v>307105798</v>
      </c>
      <c r="F36" s="50">
        <f t="shared" si="14"/>
        <v>102.65435483908706</v>
      </c>
      <c r="G36" s="13">
        <f t="shared" ref="G36:I36" si="18">G18+G19+G24</f>
        <v>251165738</v>
      </c>
      <c r="H36" s="50">
        <f t="shared" si="15"/>
        <v>81.784759400732639</v>
      </c>
      <c r="I36" s="13">
        <f t="shared" si="18"/>
        <v>252605838</v>
      </c>
      <c r="J36" s="50">
        <f t="shared" si="16"/>
        <v>100.57336641990557</v>
      </c>
    </row>
    <row r="37" spans="1:11" x14ac:dyDescent="0.25">
      <c r="A37" s="22" t="s">
        <v>19</v>
      </c>
      <c r="B37" s="23">
        <f>B20+B32+B25</f>
        <v>39213265.839999974</v>
      </c>
      <c r="C37" s="23">
        <f>C20+C32+C25</f>
        <v>0</v>
      </c>
      <c r="D37" s="51"/>
      <c r="E37" s="23">
        <f>E20+E32+E25</f>
        <v>0</v>
      </c>
      <c r="F37" s="51"/>
      <c r="G37" s="23">
        <f>G20+G32+G25</f>
        <v>0</v>
      </c>
      <c r="H37" s="51"/>
      <c r="I37" s="23">
        <f>I20+I32+I25</f>
        <v>0</v>
      </c>
      <c r="J37" s="51"/>
    </row>
    <row r="38" spans="1:11" ht="29.45" customHeight="1" x14ac:dyDescent="0.25">
      <c r="A38" s="161" t="s">
        <v>356</v>
      </c>
      <c r="B38" s="161"/>
      <c r="C38" s="161"/>
      <c r="D38" s="161"/>
      <c r="E38" s="161"/>
      <c r="F38" s="161"/>
      <c r="G38" s="161"/>
      <c r="H38" s="161"/>
      <c r="I38" s="161"/>
      <c r="J38" s="161"/>
    </row>
    <row r="39" spans="1:11" x14ac:dyDescent="0.25">
      <c r="A39" s="4"/>
      <c r="B39" s="4"/>
      <c r="C39" s="4"/>
      <c r="D39" s="37"/>
      <c r="E39" s="4"/>
      <c r="F39" s="37"/>
      <c r="G39" s="4"/>
      <c r="H39" s="37"/>
      <c r="I39" s="4"/>
      <c r="J39" s="37"/>
    </row>
    <row r="40" spans="1:11" x14ac:dyDescent="0.25">
      <c r="A40" s="4"/>
      <c r="B40" s="4"/>
      <c r="C40" s="4"/>
      <c r="D40" s="37"/>
      <c r="E40" s="4"/>
      <c r="F40" s="37"/>
      <c r="G40" s="4"/>
      <c r="H40" s="37"/>
      <c r="I40" s="4"/>
      <c r="J40" s="37"/>
    </row>
    <row r="41" spans="1:11" x14ac:dyDescent="0.25">
      <c r="E41" s="12"/>
      <c r="G41" s="12"/>
      <c r="I41" s="12"/>
    </row>
    <row r="42" spans="1:11" x14ac:dyDescent="0.25">
      <c r="E42" s="12"/>
      <c r="F42" s="12"/>
      <c r="G42" s="12"/>
      <c r="H42" s="12"/>
      <c r="I42" s="12"/>
      <c r="J42" s="12"/>
      <c r="K42" s="12"/>
    </row>
  </sheetData>
  <mergeCells count="8">
    <mergeCell ref="I1:J1"/>
    <mergeCell ref="A38:J38"/>
    <mergeCell ref="A3:J3"/>
    <mergeCell ref="A4:J4"/>
    <mergeCell ref="A5:J5"/>
    <mergeCell ref="A7:J7"/>
    <mergeCell ref="A9:J9"/>
    <mergeCell ref="A11:J11"/>
  </mergeCells>
  <printOptions horizontalCentered="1"/>
  <pageMargins left="0.39370078740157483" right="0.39370078740157483" top="0.39370078740157483" bottom="0.35433070866141736" header="0.19685039370078741" footer="0.19685039370078741"/>
  <pageSetup paperSize="9" scale="74" orientation="landscape" r:id="rId1"/>
  <headerFooter>
    <oddFooter>&amp;C&amp;"Times New Roman,Uobičajeno"&amp;10&amp;P</oddFooter>
  </headerFooter>
  <ignoredErrors>
    <ignoredError sqref="D20 D25:E26 D33:F36 D28:E29 F20:F26 G35:G36 I35:I36 E37 I20:I22 G20:G22 G25 I25 F28:F29 G16:G19 I16:I19 G23:G24 I23:I24" formula="1"/>
    <ignoredError sqref="H33:H34 J33:J36 J26 H26 J28:J29 H28:H29" evalError="1"/>
    <ignoredError sqref="H35:H36 J16:J25 H20 H25 H16:H19 H21:H22 H23:H24" evalError="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zoomScaleNormal="100" workbookViewId="0">
      <selection activeCell="C91" sqref="C91"/>
    </sheetView>
  </sheetViews>
  <sheetFormatPr defaultRowHeight="15.75" x14ac:dyDescent="0.25"/>
  <cols>
    <col min="1" max="1" width="75" style="24" bestFit="1" customWidth="1"/>
    <col min="2" max="3" width="18.28515625" style="24" bestFit="1" customWidth="1"/>
    <col min="4" max="4" width="10.85546875" style="85" bestFit="1" customWidth="1"/>
    <col min="5" max="5" width="18.28515625" style="24" bestFit="1" customWidth="1"/>
    <col min="6" max="6" width="9.7109375" style="55" bestFit="1" customWidth="1"/>
    <col min="7" max="7" width="18.28515625" style="24" customWidth="1"/>
    <col min="8" max="8" width="9.7109375" style="55" customWidth="1"/>
    <col min="9" max="9" width="18.28515625" style="24" customWidth="1"/>
    <col min="10" max="10" width="9.7109375" style="55" customWidth="1"/>
    <col min="11" max="16384" width="9.140625" style="24"/>
  </cols>
  <sheetData>
    <row r="1" spans="1:10" x14ac:dyDescent="0.25">
      <c r="A1" s="164" t="s">
        <v>26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x14ac:dyDescent="0.25">
      <c r="A2" s="113"/>
      <c r="B2" s="113"/>
      <c r="C2" s="113"/>
      <c r="D2" s="50"/>
      <c r="E2" s="113"/>
      <c r="F2" s="40"/>
      <c r="G2" s="113"/>
      <c r="H2" s="40"/>
      <c r="I2" s="113"/>
      <c r="J2" s="40"/>
    </row>
    <row r="3" spans="1:10" x14ac:dyDescent="0.25">
      <c r="A3" s="166" t="s">
        <v>341</v>
      </c>
      <c r="B3" s="166"/>
      <c r="C3" s="166"/>
      <c r="D3" s="166"/>
      <c r="E3" s="166"/>
      <c r="F3" s="166"/>
      <c r="G3" s="166"/>
      <c r="H3" s="166"/>
      <c r="I3" s="166"/>
      <c r="J3" s="166"/>
    </row>
    <row r="4" spans="1:10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</row>
    <row r="5" spans="1:10" s="116" customFormat="1" x14ac:dyDescent="0.25">
      <c r="A5" s="115" t="s">
        <v>11</v>
      </c>
      <c r="B5" s="117"/>
      <c r="C5" s="117"/>
      <c r="D5" s="117"/>
      <c r="E5" s="117"/>
      <c r="F5" s="117"/>
      <c r="G5" s="118"/>
      <c r="H5" s="117"/>
      <c r="I5" s="119"/>
      <c r="J5" s="119"/>
    </row>
    <row r="6" spans="1:10" s="116" customFormat="1" x14ac:dyDescent="0.25">
      <c r="A6" s="115"/>
      <c r="B6" s="117"/>
      <c r="C6" s="117"/>
      <c r="D6" s="117"/>
      <c r="E6" s="117"/>
      <c r="F6" s="117"/>
      <c r="G6" s="118"/>
      <c r="H6" s="117"/>
      <c r="I6" s="119"/>
      <c r="J6" s="119"/>
    </row>
    <row r="7" spans="1:10" s="116" customFormat="1" x14ac:dyDescent="0.25">
      <c r="A7" s="120"/>
      <c r="B7" s="120"/>
      <c r="C7" s="120"/>
      <c r="D7" s="120"/>
      <c r="E7" s="120"/>
      <c r="F7" s="120"/>
      <c r="G7" s="120"/>
      <c r="H7" s="117"/>
      <c r="I7" s="119"/>
      <c r="J7" s="119"/>
    </row>
    <row r="8" spans="1:10" ht="25.5" x14ac:dyDescent="0.25">
      <c r="A8" s="121" t="s">
        <v>342</v>
      </c>
      <c r="B8" s="125" t="s">
        <v>351</v>
      </c>
      <c r="C8" s="125" t="s">
        <v>352</v>
      </c>
      <c r="D8" s="126" t="s">
        <v>355</v>
      </c>
      <c r="E8" s="125" t="s">
        <v>353</v>
      </c>
      <c r="F8" s="126" t="s">
        <v>355</v>
      </c>
      <c r="G8" s="125" t="s">
        <v>332</v>
      </c>
      <c r="H8" s="126" t="s">
        <v>355</v>
      </c>
      <c r="I8" s="125" t="s">
        <v>338</v>
      </c>
      <c r="J8" s="126" t="s">
        <v>355</v>
      </c>
    </row>
    <row r="9" spans="1:10" s="25" customFormat="1" ht="12" thickBot="1" x14ac:dyDescent="0.25">
      <c r="A9" s="32">
        <v>1</v>
      </c>
      <c r="B9" s="32">
        <v>2</v>
      </c>
      <c r="C9" s="32">
        <v>3</v>
      </c>
      <c r="D9" s="54" t="s">
        <v>20</v>
      </c>
      <c r="E9" s="32">
        <v>5</v>
      </c>
      <c r="F9" s="54" t="s">
        <v>21</v>
      </c>
      <c r="G9" s="32">
        <v>7</v>
      </c>
      <c r="H9" s="54" t="s">
        <v>22</v>
      </c>
      <c r="I9" s="32">
        <v>9</v>
      </c>
      <c r="J9" s="54" t="s">
        <v>23</v>
      </c>
    </row>
    <row r="10" spans="1:10" s="81" customFormat="1" ht="16.5" thickTop="1" x14ac:dyDescent="0.25">
      <c r="A10" s="26" t="s">
        <v>0</v>
      </c>
      <c r="B10" s="27">
        <v>271756312.88999999</v>
      </c>
      <c r="C10" s="27">
        <v>247596117</v>
      </c>
      <c r="D10" s="131">
        <f>IF(B10&gt;0,C10/B10*100,"-")</f>
        <v>91.109610064595103</v>
      </c>
      <c r="E10" s="27">
        <f>E11+E16+E24+E28+E31</f>
        <v>247562243</v>
      </c>
      <c r="F10" s="131">
        <f>IF(C10&gt;0,E10/C10*100,"-")</f>
        <v>99.986318848449471</v>
      </c>
      <c r="G10" s="90">
        <f>G11+G16+G24+G28+G31</f>
        <v>251110738</v>
      </c>
      <c r="H10" s="131">
        <f>IF(E10&gt;0,G10/E10*100,"-")</f>
        <v>101.43337487857549</v>
      </c>
      <c r="I10" s="90">
        <f>I11+I16+I24+I28+I31</f>
        <v>252550838</v>
      </c>
      <c r="J10" s="131">
        <f>IF(G10&gt;0,I10/G10*100,"-")</f>
        <v>100.57349200256024</v>
      </c>
    </row>
    <row r="11" spans="1:10" s="81" customFormat="1" x14ac:dyDescent="0.25">
      <c r="A11" s="28" t="s">
        <v>27</v>
      </c>
      <c r="B11" s="29">
        <v>96504683.819999993</v>
      </c>
      <c r="C11" s="29">
        <v>98560663</v>
      </c>
      <c r="D11" s="132">
        <f t="shared" ref="D11:D14" si="0">IF(B11&gt;0,C11/B11*100,"-")</f>
        <v>102.13044496766064</v>
      </c>
      <c r="E11" s="29">
        <f>SUM(E12:E15)</f>
        <v>103485663</v>
      </c>
      <c r="F11" s="132">
        <f t="shared" ref="F11:F19" si="1">IF(C11&gt;0,E11/C11*100,"-")</f>
        <v>104.99692255519832</v>
      </c>
      <c r="G11" s="91">
        <v>107758563</v>
      </c>
      <c r="H11" s="132">
        <f>IF(E11&gt;0,G11/E11*100,"-")</f>
        <v>104.12897775028026</v>
      </c>
      <c r="I11" s="91">
        <v>111970663</v>
      </c>
      <c r="J11" s="132">
        <f>IF(G11&gt;0,I11/G11*100,"-")</f>
        <v>103.9088308926317</v>
      </c>
    </row>
    <row r="12" spans="1:10" x14ac:dyDescent="0.25">
      <c r="A12" s="30" t="s">
        <v>28</v>
      </c>
      <c r="B12" s="31">
        <v>86473179.760000005</v>
      </c>
      <c r="C12" s="31">
        <v>89059663</v>
      </c>
      <c r="D12" s="133">
        <f t="shared" si="0"/>
        <v>102.99108145112577</v>
      </c>
      <c r="E12" s="31">
        <v>93384663</v>
      </c>
      <c r="F12" s="133">
        <f t="shared" si="1"/>
        <v>104.8562950434699</v>
      </c>
      <c r="G12" s="91"/>
      <c r="H12" s="133"/>
      <c r="I12" s="92"/>
      <c r="J12" s="133"/>
    </row>
    <row r="13" spans="1:10" x14ac:dyDescent="0.25">
      <c r="A13" s="30" t="s">
        <v>29</v>
      </c>
      <c r="B13" s="31">
        <v>150302.19</v>
      </c>
      <c r="C13" s="31">
        <v>300000</v>
      </c>
      <c r="D13" s="133">
        <f t="shared" si="0"/>
        <v>199.59789009062342</v>
      </c>
      <c r="E13" s="31">
        <v>300000</v>
      </c>
      <c r="F13" s="133">
        <f t="shared" si="1"/>
        <v>100</v>
      </c>
      <c r="G13" s="91"/>
      <c r="H13" s="133"/>
      <c r="I13" s="92"/>
      <c r="J13" s="133"/>
    </row>
    <row r="14" spans="1:10" x14ac:dyDescent="0.25">
      <c r="A14" s="30" t="s">
        <v>30</v>
      </c>
      <c r="B14" s="31">
        <v>9881201.8699999992</v>
      </c>
      <c r="C14" s="31">
        <v>9200000</v>
      </c>
      <c r="D14" s="133">
        <f t="shared" si="0"/>
        <v>93.106082853461629</v>
      </c>
      <c r="E14" s="31">
        <v>9800000</v>
      </c>
      <c r="F14" s="133">
        <f t="shared" si="1"/>
        <v>106.5217391304348</v>
      </c>
      <c r="G14" s="91"/>
      <c r="H14" s="133"/>
      <c r="I14" s="92"/>
      <c r="J14" s="133"/>
    </row>
    <row r="15" spans="1:10" x14ac:dyDescent="0.25">
      <c r="A15" s="30" t="s">
        <v>31</v>
      </c>
      <c r="B15" s="31">
        <v>0</v>
      </c>
      <c r="C15" s="31">
        <v>1000</v>
      </c>
      <c r="D15" s="133" t="str">
        <f>IF(B15&gt;0,C15/B15*100,"-")</f>
        <v>-</v>
      </c>
      <c r="E15" s="31">
        <v>1000</v>
      </c>
      <c r="F15" s="133">
        <f t="shared" si="1"/>
        <v>100</v>
      </c>
      <c r="G15" s="91"/>
      <c r="H15" s="133"/>
      <c r="I15" s="92"/>
      <c r="J15" s="133"/>
    </row>
    <row r="16" spans="1:10" x14ac:dyDescent="0.25">
      <c r="A16" s="28" t="s">
        <v>32</v>
      </c>
      <c r="B16" s="29">
        <v>167140318.68000001</v>
      </c>
      <c r="C16" s="29">
        <v>140152454</v>
      </c>
      <c r="D16" s="132">
        <f t="shared" ref="D16:D79" si="2">IF(B16&gt;0,C16/B16*100,"-")</f>
        <v>83.853169065885368</v>
      </c>
      <c r="E16" s="29">
        <f>SUM(E17:E23)</f>
        <v>136235080</v>
      </c>
      <c r="F16" s="132">
        <f t="shared" si="1"/>
        <v>97.204919437229407</v>
      </c>
      <c r="G16" s="98">
        <v>137288675</v>
      </c>
      <c r="H16" s="135">
        <f>IF(E16&gt;0,G16/E16*100,"-")</f>
        <v>100.7733654210061</v>
      </c>
      <c r="I16" s="98">
        <v>134486675</v>
      </c>
      <c r="J16" s="132">
        <f>IF(G16&gt;0,I16/G16*100,"-")</f>
        <v>97.959045055974215</v>
      </c>
    </row>
    <row r="17" spans="1:10" x14ac:dyDescent="0.25">
      <c r="A17" s="30" t="s">
        <v>33</v>
      </c>
      <c r="B17" s="31">
        <v>43660</v>
      </c>
      <c r="C17" s="31">
        <v>49900</v>
      </c>
      <c r="D17" s="133">
        <f t="shared" si="2"/>
        <v>114.29225836005497</v>
      </c>
      <c r="E17" s="31">
        <v>208650</v>
      </c>
      <c r="F17" s="133">
        <f t="shared" si="1"/>
        <v>418.13627254509021</v>
      </c>
      <c r="G17" s="91"/>
      <c r="H17" s="133"/>
      <c r="I17" s="92"/>
      <c r="J17" s="133"/>
    </row>
    <row r="18" spans="1:10" x14ac:dyDescent="0.25">
      <c r="A18" s="30" t="s">
        <v>97</v>
      </c>
      <c r="B18" s="31">
        <v>84289.69</v>
      </c>
      <c r="C18" s="31">
        <v>472327</v>
      </c>
      <c r="D18" s="133">
        <f t="shared" si="2"/>
        <v>560.36153413305942</v>
      </c>
      <c r="E18" s="31">
        <v>3942427</v>
      </c>
      <c r="F18" s="133">
        <f t="shared" si="1"/>
        <v>834.68169297965176</v>
      </c>
      <c r="G18" s="91"/>
      <c r="H18" s="133"/>
      <c r="I18" s="92"/>
      <c r="J18" s="133"/>
    </row>
    <row r="19" spans="1:10" x14ac:dyDescent="0.25">
      <c r="A19" s="30" t="s">
        <v>34</v>
      </c>
      <c r="B19" s="31">
        <v>80324983.75</v>
      </c>
      <c r="C19" s="31">
        <v>57739888</v>
      </c>
      <c r="D19" s="133">
        <f t="shared" si="2"/>
        <v>71.882850520962606</v>
      </c>
      <c r="E19" s="31">
        <v>54520000</v>
      </c>
      <c r="F19" s="133">
        <f t="shared" si="1"/>
        <v>94.423459913881373</v>
      </c>
      <c r="G19" s="91"/>
      <c r="H19" s="133"/>
      <c r="I19" s="92"/>
      <c r="J19" s="133"/>
    </row>
    <row r="20" spans="1:10" x14ac:dyDescent="0.25">
      <c r="A20" s="30" t="s">
        <v>307</v>
      </c>
      <c r="B20" s="31">
        <v>180909.91</v>
      </c>
      <c r="C20" s="31">
        <v>0</v>
      </c>
      <c r="D20" s="133">
        <f t="shared" si="2"/>
        <v>0</v>
      </c>
      <c r="E20" s="31">
        <v>0</v>
      </c>
      <c r="F20" s="133" t="str">
        <f>IF(C20&gt;0,E20/C20*100,"-")</f>
        <v>-</v>
      </c>
      <c r="G20" s="91"/>
      <c r="H20" s="133"/>
      <c r="I20" s="92"/>
      <c r="J20" s="133"/>
    </row>
    <row r="21" spans="1:10" x14ac:dyDescent="0.25">
      <c r="A21" s="30" t="s">
        <v>35</v>
      </c>
      <c r="B21" s="31">
        <v>71947408.900000006</v>
      </c>
      <c r="C21" s="31">
        <v>76400503</v>
      </c>
      <c r="D21" s="133">
        <f t="shared" si="2"/>
        <v>106.18937383303042</v>
      </c>
      <c r="E21" s="31">
        <v>72088003</v>
      </c>
      <c r="F21" s="133">
        <f t="shared" ref="F21:F84" si="3">IF(C21&gt;0,E21/C21*100,"-")</f>
        <v>94.35540365486861</v>
      </c>
      <c r="G21" s="91"/>
      <c r="H21" s="133"/>
      <c r="I21" s="92"/>
      <c r="J21" s="133"/>
    </row>
    <row r="22" spans="1:10" x14ac:dyDescent="0.25">
      <c r="A22" s="30" t="s">
        <v>36</v>
      </c>
      <c r="B22" s="31">
        <v>14558716.43</v>
      </c>
      <c r="C22" s="31">
        <v>5489836</v>
      </c>
      <c r="D22" s="133">
        <f t="shared" si="2"/>
        <v>37.708241838459934</v>
      </c>
      <c r="E22" s="31">
        <v>5476000</v>
      </c>
      <c r="F22" s="133">
        <f t="shared" si="3"/>
        <v>99.747970613329798</v>
      </c>
      <c r="G22" s="91"/>
      <c r="H22" s="133"/>
      <c r="I22" s="92"/>
      <c r="J22" s="133"/>
    </row>
    <row r="23" spans="1:10" x14ac:dyDescent="0.25">
      <c r="A23" s="30" t="s">
        <v>347</v>
      </c>
      <c r="B23" s="31">
        <v>350</v>
      </c>
      <c r="C23" s="31">
        <v>0</v>
      </c>
      <c r="D23" s="133">
        <f t="shared" si="2"/>
        <v>0</v>
      </c>
      <c r="E23" s="31">
        <v>0</v>
      </c>
      <c r="F23" s="133" t="str">
        <f t="shared" si="3"/>
        <v>-</v>
      </c>
      <c r="G23" s="91"/>
      <c r="H23" s="133"/>
      <c r="I23" s="92"/>
      <c r="J23" s="133"/>
    </row>
    <row r="24" spans="1:10" x14ac:dyDescent="0.25">
      <c r="A24" s="28" t="s">
        <v>37</v>
      </c>
      <c r="B24" s="29">
        <v>2700139.16</v>
      </c>
      <c r="C24" s="29">
        <v>5817000</v>
      </c>
      <c r="D24" s="132">
        <f t="shared" si="2"/>
        <v>215.43334085047675</v>
      </c>
      <c r="E24" s="29">
        <f>SUM(E25:E27)</f>
        <v>3290000</v>
      </c>
      <c r="F24" s="132">
        <f t="shared" si="3"/>
        <v>56.55836341756919</v>
      </c>
      <c r="G24" s="91">
        <v>3190000</v>
      </c>
      <c r="H24" s="132">
        <f>IF(E24&gt;0,G24/E24*100,"-")</f>
        <v>96.960486322188459</v>
      </c>
      <c r="I24" s="91">
        <v>3090000</v>
      </c>
      <c r="J24" s="132">
        <f>IF(G24&gt;0,I24/G24*100,"-")</f>
        <v>96.865203761755481</v>
      </c>
    </row>
    <row r="25" spans="1:10" x14ac:dyDescent="0.25">
      <c r="A25" s="30" t="s">
        <v>38</v>
      </c>
      <c r="B25" s="31">
        <v>462878.3</v>
      </c>
      <c r="C25" s="31">
        <v>4540000</v>
      </c>
      <c r="D25" s="133">
        <f t="shared" si="2"/>
        <v>980.81936439880644</v>
      </c>
      <c r="E25" s="31">
        <v>1730000</v>
      </c>
      <c r="F25" s="133">
        <f t="shared" si="3"/>
        <v>38.105726872246699</v>
      </c>
      <c r="G25" s="91"/>
      <c r="H25" s="133"/>
      <c r="I25" s="92"/>
      <c r="J25" s="133"/>
    </row>
    <row r="26" spans="1:10" x14ac:dyDescent="0.25">
      <c r="A26" s="30" t="s">
        <v>39</v>
      </c>
      <c r="B26" s="31">
        <v>2217865.81</v>
      </c>
      <c r="C26" s="31">
        <v>1267000</v>
      </c>
      <c r="D26" s="133">
        <f t="shared" si="2"/>
        <v>57.126990924667354</v>
      </c>
      <c r="E26" s="31">
        <v>1550000</v>
      </c>
      <c r="F26" s="133">
        <f t="shared" si="3"/>
        <v>122.33622730860301</v>
      </c>
      <c r="G26" s="91"/>
      <c r="H26" s="133"/>
      <c r="I26" s="92"/>
      <c r="J26" s="133"/>
    </row>
    <row r="27" spans="1:10" x14ac:dyDescent="0.25">
      <c r="A27" s="30" t="s">
        <v>40</v>
      </c>
      <c r="B27" s="31">
        <v>19395.05</v>
      </c>
      <c r="C27" s="31">
        <v>10000</v>
      </c>
      <c r="D27" s="133">
        <f t="shared" si="2"/>
        <v>51.559547410292836</v>
      </c>
      <c r="E27" s="31">
        <v>10000</v>
      </c>
      <c r="F27" s="133">
        <f t="shared" si="3"/>
        <v>100</v>
      </c>
      <c r="G27" s="91"/>
      <c r="H27" s="133"/>
      <c r="I27" s="92"/>
      <c r="J27" s="133"/>
    </row>
    <row r="28" spans="1:10" ht="31.5" x14ac:dyDescent="0.25">
      <c r="A28" s="28" t="s">
        <v>41</v>
      </c>
      <c r="B28" s="29">
        <v>5142043.2</v>
      </c>
      <c r="C28" s="29">
        <v>2925500</v>
      </c>
      <c r="D28" s="132">
        <f t="shared" si="2"/>
        <v>56.893726602685867</v>
      </c>
      <c r="E28" s="29">
        <f>SUM(E29:E30)</f>
        <v>4441000</v>
      </c>
      <c r="F28" s="132">
        <f t="shared" si="3"/>
        <v>151.80311057938815</v>
      </c>
      <c r="G28" s="91">
        <v>2763000</v>
      </c>
      <c r="H28" s="132">
        <f>IF(E28&gt;0,G28/E28*100,"-")</f>
        <v>62.215717180815133</v>
      </c>
      <c r="I28" s="91">
        <v>2893000</v>
      </c>
      <c r="J28" s="132">
        <f>IF(G28&gt;0,I28/G28*100,"-")</f>
        <v>104.70503076366269</v>
      </c>
    </row>
    <row r="29" spans="1:10" x14ac:dyDescent="0.25">
      <c r="A29" s="30" t="s">
        <v>42</v>
      </c>
      <c r="B29" s="31">
        <v>2372522.7200000002</v>
      </c>
      <c r="C29" s="31">
        <v>2335900</v>
      </c>
      <c r="D29" s="133">
        <f t="shared" si="2"/>
        <v>98.456380641109291</v>
      </c>
      <c r="E29" s="31">
        <v>2268000</v>
      </c>
      <c r="F29" s="133">
        <f t="shared" si="3"/>
        <v>97.093197482768957</v>
      </c>
      <c r="G29" s="91"/>
      <c r="H29" s="133"/>
      <c r="I29" s="92"/>
      <c r="J29" s="133"/>
    </row>
    <row r="30" spans="1:10" x14ac:dyDescent="0.25">
      <c r="A30" s="30" t="s">
        <v>43</v>
      </c>
      <c r="B30" s="31">
        <v>2769520.48</v>
      </c>
      <c r="C30" s="31">
        <v>589600</v>
      </c>
      <c r="D30" s="133">
        <f t="shared" si="2"/>
        <v>21.288883915384517</v>
      </c>
      <c r="E30" s="31">
        <v>2173000</v>
      </c>
      <c r="F30" s="133">
        <f t="shared" si="3"/>
        <v>368.55495251017641</v>
      </c>
      <c r="G30" s="91"/>
      <c r="H30" s="133"/>
      <c r="I30" s="92"/>
      <c r="J30" s="133"/>
    </row>
    <row r="31" spans="1:10" ht="31.5" x14ac:dyDescent="0.25">
      <c r="A31" s="28" t="s">
        <v>44</v>
      </c>
      <c r="B31" s="29">
        <v>269128.03000000003</v>
      </c>
      <c r="C31" s="29">
        <v>140500</v>
      </c>
      <c r="D31" s="132">
        <f t="shared" si="2"/>
        <v>52.205636105611141</v>
      </c>
      <c r="E31" s="29">
        <f>SUM(E32:E33)</f>
        <v>110500</v>
      </c>
      <c r="F31" s="132">
        <f t="shared" si="3"/>
        <v>78.64768683274022</v>
      </c>
      <c r="G31" s="91">
        <v>110500</v>
      </c>
      <c r="H31" s="132">
        <f>IF(E31&gt;0,G31/E31*100,"-")</f>
        <v>100</v>
      </c>
      <c r="I31" s="91">
        <v>110500</v>
      </c>
      <c r="J31" s="132">
        <f>IF(G31&gt;0,I31/G31*100,"-")</f>
        <v>100</v>
      </c>
    </row>
    <row r="32" spans="1:10" x14ac:dyDescent="0.25">
      <c r="A32" s="30" t="s">
        <v>45</v>
      </c>
      <c r="B32" s="31">
        <v>112652.7</v>
      </c>
      <c r="C32" s="31">
        <v>140500</v>
      </c>
      <c r="D32" s="133">
        <f t="shared" si="2"/>
        <v>124.71960281466845</v>
      </c>
      <c r="E32" s="31">
        <v>110500</v>
      </c>
      <c r="F32" s="133">
        <f t="shared" si="3"/>
        <v>78.64768683274022</v>
      </c>
      <c r="G32" s="91"/>
      <c r="H32" s="133"/>
      <c r="I32" s="92"/>
      <c r="J32" s="133"/>
    </row>
    <row r="33" spans="1:10" x14ac:dyDescent="0.25">
      <c r="A33" s="30" t="s">
        <v>308</v>
      </c>
      <c r="B33" s="31">
        <v>156475.32999999999</v>
      </c>
      <c r="C33" s="31">
        <v>0</v>
      </c>
      <c r="D33" s="133">
        <f t="shared" si="2"/>
        <v>0</v>
      </c>
      <c r="E33" s="31">
        <v>0</v>
      </c>
      <c r="F33" s="133" t="str">
        <f t="shared" si="3"/>
        <v>-</v>
      </c>
      <c r="G33" s="91"/>
      <c r="H33" s="133"/>
      <c r="I33" s="92"/>
      <c r="J33" s="133"/>
    </row>
    <row r="34" spans="1:10" x14ac:dyDescent="0.25">
      <c r="A34" s="26" t="s">
        <v>1</v>
      </c>
      <c r="B34" s="27">
        <v>29004.14</v>
      </c>
      <c r="C34" s="27">
        <v>25700</v>
      </c>
      <c r="D34" s="131">
        <f t="shared" si="2"/>
        <v>88.608040093586638</v>
      </c>
      <c r="E34" s="27">
        <f>E35+E37</f>
        <v>10000</v>
      </c>
      <c r="F34" s="131">
        <f t="shared" si="3"/>
        <v>38.910505836575879</v>
      </c>
      <c r="G34" s="90">
        <f>G35+G37</f>
        <v>10000</v>
      </c>
      <c r="H34" s="131">
        <f t="shared" ref="H34:H35" si="4">IF(E34&gt;0,G34/E34*100,"-")</f>
        <v>100</v>
      </c>
      <c r="I34" s="90">
        <f>I35+I37</f>
        <v>10000</v>
      </c>
      <c r="J34" s="131">
        <f>IF(G34&gt;0,I34/G34*100,"-")</f>
        <v>100</v>
      </c>
    </row>
    <row r="35" spans="1:10" x14ac:dyDescent="0.25">
      <c r="A35" s="28" t="s">
        <v>46</v>
      </c>
      <c r="B35" s="29">
        <v>29004.14</v>
      </c>
      <c r="C35" s="29">
        <v>10000</v>
      </c>
      <c r="D35" s="132">
        <f t="shared" si="2"/>
        <v>34.477836612290524</v>
      </c>
      <c r="E35" s="29">
        <f>E36</f>
        <v>10000</v>
      </c>
      <c r="F35" s="132">
        <f t="shared" si="3"/>
        <v>100</v>
      </c>
      <c r="G35" s="91">
        <v>10000</v>
      </c>
      <c r="H35" s="132">
        <f t="shared" si="4"/>
        <v>100</v>
      </c>
      <c r="I35" s="91">
        <v>10000</v>
      </c>
      <c r="J35" s="132">
        <f>IF(G35&gt;0,I35/G35*100,"-")</f>
        <v>100</v>
      </c>
    </row>
    <row r="36" spans="1:10" x14ac:dyDescent="0.25">
      <c r="A36" s="30" t="s">
        <v>47</v>
      </c>
      <c r="B36" s="31">
        <v>29004.14</v>
      </c>
      <c r="C36" s="31">
        <v>10000</v>
      </c>
      <c r="D36" s="133">
        <f t="shared" si="2"/>
        <v>34.477836612290524</v>
      </c>
      <c r="E36" s="31">
        <v>10000</v>
      </c>
      <c r="F36" s="133">
        <f t="shared" si="3"/>
        <v>100</v>
      </c>
      <c r="G36" s="91"/>
      <c r="H36" s="133"/>
      <c r="I36" s="92"/>
      <c r="J36" s="133"/>
    </row>
    <row r="37" spans="1:10" x14ac:dyDescent="0.25">
      <c r="A37" s="28" t="s">
        <v>344</v>
      </c>
      <c r="B37" s="29">
        <v>0</v>
      </c>
      <c r="C37" s="29">
        <v>15700</v>
      </c>
      <c r="D37" s="132" t="str">
        <f t="shared" si="2"/>
        <v>-</v>
      </c>
      <c r="E37" s="29">
        <f>E38</f>
        <v>0</v>
      </c>
      <c r="F37" s="132">
        <f t="shared" si="3"/>
        <v>0</v>
      </c>
      <c r="G37" s="91">
        <v>0</v>
      </c>
      <c r="H37" s="132" t="str">
        <f>IF(E37&gt;0,G37/E37*100,"-")</f>
        <v>-</v>
      </c>
      <c r="I37" s="91">
        <v>0</v>
      </c>
      <c r="J37" s="132" t="str">
        <f>IF(G37&gt;0,I37/G37*100,"-")</f>
        <v>-</v>
      </c>
    </row>
    <row r="38" spans="1:10" x14ac:dyDescent="0.25">
      <c r="A38" s="30" t="s">
        <v>345</v>
      </c>
      <c r="B38" s="31">
        <v>0</v>
      </c>
      <c r="C38" s="31">
        <v>15700</v>
      </c>
      <c r="D38" s="133" t="str">
        <f t="shared" si="2"/>
        <v>-</v>
      </c>
      <c r="E38" s="31">
        <v>0</v>
      </c>
      <c r="F38" s="133">
        <f t="shared" si="3"/>
        <v>0</v>
      </c>
      <c r="G38" s="91"/>
      <c r="H38" s="133"/>
      <c r="I38" s="92"/>
      <c r="J38" s="133"/>
    </row>
    <row r="39" spans="1:10" x14ac:dyDescent="0.25">
      <c r="A39" s="30"/>
      <c r="B39" s="92"/>
      <c r="C39" s="92"/>
      <c r="D39" s="133"/>
      <c r="E39" s="92"/>
      <c r="F39" s="133"/>
      <c r="G39" s="91"/>
      <c r="H39" s="133"/>
      <c r="I39" s="92"/>
      <c r="J39" s="133"/>
    </row>
    <row r="40" spans="1:10" x14ac:dyDescent="0.25">
      <c r="A40" s="33" t="s">
        <v>48</v>
      </c>
      <c r="B40" s="93">
        <f>B10+B34</f>
        <v>271785317.02999997</v>
      </c>
      <c r="C40" s="93">
        <f>C10+C34</f>
        <v>247621817</v>
      </c>
      <c r="D40" s="134">
        <f t="shared" si="2"/>
        <v>91.109343104310241</v>
      </c>
      <c r="E40" s="93">
        <f>E10+E34</f>
        <v>247572243</v>
      </c>
      <c r="F40" s="134">
        <f t="shared" si="3"/>
        <v>99.979979954674192</v>
      </c>
      <c r="G40" s="93">
        <f>G10+G34</f>
        <v>251120738</v>
      </c>
      <c r="H40" s="134">
        <f>IF(E40&gt;0,G40/E40*100,"-")</f>
        <v>101.43331698133866</v>
      </c>
      <c r="I40" s="93">
        <f>I10+I34</f>
        <v>252560838</v>
      </c>
      <c r="J40" s="134">
        <f>IF(G40&gt;0,I40/G40*100,"-")</f>
        <v>100.57346916525867</v>
      </c>
    </row>
    <row r="41" spans="1:10" x14ac:dyDescent="0.25">
      <c r="A41" s="28"/>
      <c r="B41" s="91"/>
      <c r="C41" s="91"/>
      <c r="D41" s="132"/>
      <c r="E41" s="91"/>
      <c r="F41" s="132"/>
      <c r="G41" s="91"/>
      <c r="H41" s="132"/>
      <c r="I41" s="91"/>
      <c r="J41" s="132"/>
    </row>
    <row r="42" spans="1:10" x14ac:dyDescent="0.25">
      <c r="A42" s="28"/>
      <c r="B42" s="91"/>
      <c r="C42" s="91"/>
      <c r="D42" s="132"/>
      <c r="E42" s="91"/>
      <c r="F42" s="132"/>
      <c r="G42" s="91"/>
      <c r="H42" s="132"/>
      <c r="I42" s="91"/>
      <c r="J42" s="132"/>
    </row>
    <row r="43" spans="1:10" x14ac:dyDescent="0.25">
      <c r="A43" s="28"/>
      <c r="B43" s="91"/>
      <c r="C43" s="91"/>
      <c r="D43" s="132"/>
      <c r="E43" s="91"/>
      <c r="F43" s="132"/>
      <c r="G43" s="91"/>
      <c r="H43" s="132"/>
      <c r="I43" s="91"/>
      <c r="J43" s="132"/>
    </row>
    <row r="44" spans="1:10" x14ac:dyDescent="0.25">
      <c r="A44" s="26" t="s">
        <v>2</v>
      </c>
      <c r="B44" s="27">
        <v>179517316.38</v>
      </c>
      <c r="C44" s="27">
        <v>211497137</v>
      </c>
      <c r="D44" s="131">
        <f t="shared" si="2"/>
        <v>117.81433750508252</v>
      </c>
      <c r="E44" s="90">
        <f>E45+E49+E55+E58+E62+E67+E69</f>
        <v>209218205</v>
      </c>
      <c r="F44" s="131">
        <f t="shared" si="3"/>
        <v>98.922476194086727</v>
      </c>
      <c r="G44" s="90">
        <f>G45+G49+G55+G58+G62+G67+G69</f>
        <v>208672823</v>
      </c>
      <c r="H44" s="131">
        <f t="shared" ref="H44:H45" si="5">IF(E44&gt;0,G44/E44*100,"-")</f>
        <v>99.739323831786052</v>
      </c>
      <c r="I44" s="90">
        <f>I45+I49+I55+I58+I62+I67+I69</f>
        <v>209126847</v>
      </c>
      <c r="J44" s="131">
        <f t="shared" ref="J44:J45" si="6">IF(G44&gt;0,I44/G44*100,"-")</f>
        <v>100.2175769673658</v>
      </c>
    </row>
    <row r="45" spans="1:10" x14ac:dyDescent="0.25">
      <c r="A45" s="28" t="s">
        <v>49</v>
      </c>
      <c r="B45" s="29">
        <v>30806698.460000001</v>
      </c>
      <c r="C45" s="29">
        <v>40906155</v>
      </c>
      <c r="D45" s="132">
        <f t="shared" si="2"/>
        <v>132.78331351577103</v>
      </c>
      <c r="E45" s="91">
        <f>SUM(E46:E48)</f>
        <v>42073676</v>
      </c>
      <c r="F45" s="132">
        <f t="shared" si="3"/>
        <v>102.85414505469899</v>
      </c>
      <c r="G45" s="91">
        <v>41839002</v>
      </c>
      <c r="H45" s="132">
        <f t="shared" si="5"/>
        <v>99.442230814345763</v>
      </c>
      <c r="I45" s="91">
        <v>42172652</v>
      </c>
      <c r="J45" s="132">
        <f t="shared" si="6"/>
        <v>100.79746166029486</v>
      </c>
    </row>
    <row r="46" spans="1:10" x14ac:dyDescent="0.25">
      <c r="A46" s="30" t="s">
        <v>50</v>
      </c>
      <c r="B46" s="31">
        <v>23189230.43</v>
      </c>
      <c r="C46" s="31">
        <v>31691805</v>
      </c>
      <c r="D46" s="133">
        <f t="shared" si="2"/>
        <v>136.66604890432322</v>
      </c>
      <c r="E46" s="92">
        <v>32696617</v>
      </c>
      <c r="F46" s="133">
        <f t="shared" si="3"/>
        <v>103.17057359150101</v>
      </c>
      <c r="G46" s="91"/>
      <c r="H46" s="133"/>
      <c r="I46" s="92"/>
      <c r="J46" s="133"/>
    </row>
    <row r="47" spans="1:10" x14ac:dyDescent="0.25">
      <c r="A47" s="30" t="s">
        <v>51</v>
      </c>
      <c r="B47" s="31">
        <v>3812935.69</v>
      </c>
      <c r="C47" s="31">
        <v>3988750</v>
      </c>
      <c r="D47" s="133">
        <f t="shared" si="2"/>
        <v>104.61099594365307</v>
      </c>
      <c r="E47" s="92">
        <v>4055900</v>
      </c>
      <c r="F47" s="133">
        <f t="shared" si="3"/>
        <v>101.68348480100282</v>
      </c>
      <c r="G47" s="91"/>
      <c r="H47" s="133"/>
      <c r="I47" s="92"/>
      <c r="J47" s="133"/>
    </row>
    <row r="48" spans="1:10" x14ac:dyDescent="0.25">
      <c r="A48" s="30" t="s">
        <v>52</v>
      </c>
      <c r="B48" s="31">
        <v>3804532.34</v>
      </c>
      <c r="C48" s="31">
        <v>5225600</v>
      </c>
      <c r="D48" s="133">
        <f t="shared" si="2"/>
        <v>137.35196689115278</v>
      </c>
      <c r="E48" s="92">
        <v>5321159</v>
      </c>
      <c r="F48" s="133">
        <f t="shared" si="3"/>
        <v>101.82867039191672</v>
      </c>
      <c r="G48" s="91"/>
      <c r="H48" s="133"/>
      <c r="I48" s="92"/>
      <c r="J48" s="133"/>
    </row>
    <row r="49" spans="1:10" x14ac:dyDescent="0.25">
      <c r="A49" s="28" t="s">
        <v>53</v>
      </c>
      <c r="B49" s="29">
        <v>102546779.95</v>
      </c>
      <c r="C49" s="29">
        <v>116540828</v>
      </c>
      <c r="D49" s="132">
        <f t="shared" si="2"/>
        <v>113.64650168130413</v>
      </c>
      <c r="E49" s="91">
        <f>SUM(E50:E54)</f>
        <v>113087755</v>
      </c>
      <c r="F49" s="132">
        <f t="shared" si="3"/>
        <v>97.03702722963321</v>
      </c>
      <c r="G49" s="91">
        <v>113064397</v>
      </c>
      <c r="H49" s="132">
        <f>IF(E49&gt;0,G49/E49*100,"-")</f>
        <v>99.979345243877205</v>
      </c>
      <c r="I49" s="91">
        <v>113208771</v>
      </c>
      <c r="J49" s="132">
        <f>IF(G49&gt;0,I49/G49*100,"-")</f>
        <v>100.1276918321158</v>
      </c>
    </row>
    <row r="50" spans="1:10" x14ac:dyDescent="0.25">
      <c r="A50" s="30" t="s">
        <v>54</v>
      </c>
      <c r="B50" s="31">
        <v>8462081.3300000001</v>
      </c>
      <c r="C50" s="31">
        <v>10089826</v>
      </c>
      <c r="D50" s="133">
        <f t="shared" si="2"/>
        <v>119.23574835223192</v>
      </c>
      <c r="E50" s="92">
        <v>11044840</v>
      </c>
      <c r="F50" s="133">
        <f t="shared" si="3"/>
        <v>109.46511862543518</v>
      </c>
      <c r="G50" s="91"/>
      <c r="H50" s="133"/>
      <c r="I50" s="92"/>
      <c r="J50" s="133"/>
    </row>
    <row r="51" spans="1:10" x14ac:dyDescent="0.25">
      <c r="A51" s="30" t="s">
        <v>55</v>
      </c>
      <c r="B51" s="31">
        <v>23113156.109999999</v>
      </c>
      <c r="C51" s="31">
        <v>24121863</v>
      </c>
      <c r="D51" s="133">
        <f t="shared" si="2"/>
        <v>104.36421095067834</v>
      </c>
      <c r="E51" s="92">
        <v>27706376</v>
      </c>
      <c r="F51" s="133">
        <f t="shared" si="3"/>
        <v>114.8600172383037</v>
      </c>
      <c r="G51" s="91"/>
      <c r="H51" s="133"/>
      <c r="I51" s="92"/>
      <c r="J51" s="133"/>
    </row>
    <row r="52" spans="1:10" x14ac:dyDescent="0.25">
      <c r="A52" s="30" t="s">
        <v>56</v>
      </c>
      <c r="B52" s="31">
        <v>66970768.740000002</v>
      </c>
      <c r="C52" s="31">
        <v>72243947</v>
      </c>
      <c r="D52" s="133">
        <f t="shared" si="2"/>
        <v>107.8738505757221</v>
      </c>
      <c r="E52" s="92">
        <v>70103808</v>
      </c>
      <c r="F52" s="133">
        <f t="shared" si="3"/>
        <v>97.037621712446025</v>
      </c>
      <c r="G52" s="91"/>
      <c r="H52" s="133"/>
      <c r="I52" s="92"/>
      <c r="J52" s="133"/>
    </row>
    <row r="53" spans="1:10" x14ac:dyDescent="0.25">
      <c r="A53" s="30" t="s">
        <v>57</v>
      </c>
      <c r="B53" s="31">
        <v>40880.58</v>
      </c>
      <c r="C53" s="31">
        <v>192548</v>
      </c>
      <c r="D53" s="133">
        <f t="shared" si="2"/>
        <v>471.00114528707763</v>
      </c>
      <c r="E53" s="92">
        <v>175598</v>
      </c>
      <c r="F53" s="133">
        <f t="shared" si="3"/>
        <v>91.19700022851444</v>
      </c>
      <c r="G53" s="91"/>
      <c r="H53" s="133"/>
      <c r="I53" s="92"/>
      <c r="J53" s="133"/>
    </row>
    <row r="54" spans="1:10" x14ac:dyDescent="0.25">
      <c r="A54" s="30" t="s">
        <v>58</v>
      </c>
      <c r="B54" s="31">
        <v>3959893.19</v>
      </c>
      <c r="C54" s="31">
        <v>9892644</v>
      </c>
      <c r="D54" s="133">
        <f t="shared" si="2"/>
        <v>249.82098065124831</v>
      </c>
      <c r="E54" s="92">
        <v>4057133</v>
      </c>
      <c r="F54" s="133">
        <f t="shared" si="3"/>
        <v>41.011614286332346</v>
      </c>
      <c r="G54" s="91"/>
      <c r="H54" s="133"/>
      <c r="I54" s="92"/>
      <c r="J54" s="133"/>
    </row>
    <row r="55" spans="1:10" x14ac:dyDescent="0.25">
      <c r="A55" s="28" t="s">
        <v>59</v>
      </c>
      <c r="B55" s="29">
        <v>542034.93999999994</v>
      </c>
      <c r="C55" s="29">
        <v>924900</v>
      </c>
      <c r="D55" s="132">
        <f t="shared" si="2"/>
        <v>170.63475649743171</v>
      </c>
      <c r="E55" s="91">
        <f>SUM(E56:E57)</f>
        <v>1368500</v>
      </c>
      <c r="F55" s="132">
        <f t="shared" si="3"/>
        <v>147.96194183154935</v>
      </c>
      <c r="G55" s="91">
        <v>1102000</v>
      </c>
      <c r="H55" s="132">
        <f>IF(E55&gt;0,G55/E55*100,"-")</f>
        <v>80.526123492875413</v>
      </c>
      <c r="I55" s="91">
        <v>1047500</v>
      </c>
      <c r="J55" s="132">
        <f>IF(G55&gt;0,I55/G55*100,"-")</f>
        <v>95.054446460980031</v>
      </c>
    </row>
    <row r="56" spans="1:10" x14ac:dyDescent="0.25">
      <c r="A56" s="30" t="s">
        <v>60</v>
      </c>
      <c r="B56" s="31">
        <v>104036.61</v>
      </c>
      <c r="C56" s="31">
        <v>443300</v>
      </c>
      <c r="D56" s="133">
        <f t="shared" si="2"/>
        <v>426.10000460414847</v>
      </c>
      <c r="E56" s="92">
        <v>851500</v>
      </c>
      <c r="F56" s="133">
        <f t="shared" si="3"/>
        <v>192.08211143695016</v>
      </c>
      <c r="G56" s="91"/>
      <c r="H56" s="133"/>
      <c r="I56" s="92"/>
      <c r="J56" s="133"/>
    </row>
    <row r="57" spans="1:10" x14ac:dyDescent="0.25">
      <c r="A57" s="30" t="s">
        <v>61</v>
      </c>
      <c r="B57" s="31">
        <v>437998.33</v>
      </c>
      <c r="C57" s="31">
        <v>481600</v>
      </c>
      <c r="D57" s="133">
        <f t="shared" si="2"/>
        <v>109.95475713343473</v>
      </c>
      <c r="E57" s="92">
        <v>517000</v>
      </c>
      <c r="F57" s="133">
        <f t="shared" si="3"/>
        <v>107.35049833887042</v>
      </c>
      <c r="G57" s="91"/>
      <c r="H57" s="133"/>
      <c r="I57" s="92"/>
      <c r="J57" s="133"/>
    </row>
    <row r="58" spans="1:10" x14ac:dyDescent="0.25">
      <c r="A58" s="28" t="s">
        <v>62</v>
      </c>
      <c r="B58" s="29">
        <v>7841576.5499999998</v>
      </c>
      <c r="C58" s="29">
        <v>6197500</v>
      </c>
      <c r="D58" s="132">
        <f t="shared" si="2"/>
        <v>79.033851936317575</v>
      </c>
      <c r="E58" s="91">
        <f>SUM(E59:E61)</f>
        <v>5637500</v>
      </c>
      <c r="F58" s="132">
        <f t="shared" si="3"/>
        <v>90.964098426784986</v>
      </c>
      <c r="G58" s="91">
        <v>5707500</v>
      </c>
      <c r="H58" s="132">
        <f>IF(E58&gt;0,G58/E58*100,"-")</f>
        <v>101.24168514412418</v>
      </c>
      <c r="I58" s="91">
        <v>5707500</v>
      </c>
      <c r="J58" s="132">
        <f>IF(G58&gt;0,I58/G58*100,"-")</f>
        <v>100</v>
      </c>
    </row>
    <row r="59" spans="1:10" x14ac:dyDescent="0.25">
      <c r="A59" s="30" t="s">
        <v>63</v>
      </c>
      <c r="B59" s="31">
        <v>232782.21</v>
      </c>
      <c r="C59" s="31">
        <v>491500</v>
      </c>
      <c r="D59" s="133">
        <f t="shared" si="2"/>
        <v>211.14156446920921</v>
      </c>
      <c r="E59" s="92">
        <v>491500</v>
      </c>
      <c r="F59" s="133">
        <f t="shared" si="3"/>
        <v>100</v>
      </c>
      <c r="G59" s="91"/>
      <c r="H59" s="133"/>
      <c r="I59" s="92"/>
      <c r="J59" s="133"/>
    </row>
    <row r="60" spans="1:10" ht="31.5" x14ac:dyDescent="0.25">
      <c r="A60" s="30" t="s">
        <v>64</v>
      </c>
      <c r="B60" s="31">
        <v>7195285.4299999997</v>
      </c>
      <c r="C60" s="31">
        <v>5706000</v>
      </c>
      <c r="D60" s="133">
        <f t="shared" si="2"/>
        <v>79.30192701194899</v>
      </c>
      <c r="E60" s="92">
        <v>5146000</v>
      </c>
      <c r="F60" s="133">
        <f t="shared" si="3"/>
        <v>90.185769365580086</v>
      </c>
      <c r="G60" s="91"/>
      <c r="H60" s="133"/>
      <c r="I60" s="92"/>
      <c r="J60" s="133"/>
    </row>
    <row r="61" spans="1:10" ht="31.5" x14ac:dyDescent="0.25">
      <c r="A61" s="30" t="s">
        <v>65</v>
      </c>
      <c r="B61" s="31">
        <v>413508.91</v>
      </c>
      <c r="C61" s="31">
        <v>0</v>
      </c>
      <c r="D61" s="133">
        <f t="shared" si="2"/>
        <v>0</v>
      </c>
      <c r="E61" s="92">
        <v>0</v>
      </c>
      <c r="F61" s="133" t="str">
        <f t="shared" si="3"/>
        <v>-</v>
      </c>
      <c r="G61" s="91"/>
      <c r="H61" s="133"/>
      <c r="I61" s="92"/>
      <c r="J61" s="133"/>
    </row>
    <row r="62" spans="1:10" x14ac:dyDescent="0.25">
      <c r="A62" s="28" t="s">
        <v>66</v>
      </c>
      <c r="B62" s="29">
        <v>5021658.2300000004</v>
      </c>
      <c r="C62" s="29">
        <v>5850874</v>
      </c>
      <c r="D62" s="132">
        <f t="shared" si="2"/>
        <v>116.51278784856689</v>
      </c>
      <c r="E62" s="91">
        <f>SUM(E63:E66)</f>
        <v>5242274</v>
      </c>
      <c r="F62" s="132">
        <f t="shared" si="3"/>
        <v>89.598135252955373</v>
      </c>
      <c r="G62" s="91">
        <v>5340924</v>
      </c>
      <c r="H62" s="132">
        <f>IF(E62&gt;0,G62/E62*100,"-")</f>
        <v>101.8818169366958</v>
      </c>
      <c r="I62" s="91">
        <v>5336924</v>
      </c>
      <c r="J62" s="132">
        <f>IF(G62&gt;0,I62/G62*100,"-")</f>
        <v>99.92510659204288</v>
      </c>
    </row>
    <row r="63" spans="1:10" x14ac:dyDescent="0.25">
      <c r="A63" s="30" t="s">
        <v>67</v>
      </c>
      <c r="B63" s="31">
        <v>1604883.48</v>
      </c>
      <c r="C63" s="31">
        <v>2363550</v>
      </c>
      <c r="D63" s="133">
        <f t="shared" si="2"/>
        <v>147.27237394206338</v>
      </c>
      <c r="E63" s="92">
        <v>1768900</v>
      </c>
      <c r="F63" s="133">
        <f t="shared" si="3"/>
        <v>74.8408114911891</v>
      </c>
      <c r="G63" s="91"/>
      <c r="H63" s="133"/>
      <c r="I63" s="92"/>
      <c r="J63" s="133"/>
    </row>
    <row r="64" spans="1:10" x14ac:dyDescent="0.25">
      <c r="A64" s="30" t="s">
        <v>68</v>
      </c>
      <c r="B64" s="31">
        <v>3368332.61</v>
      </c>
      <c r="C64" s="31">
        <v>3487324</v>
      </c>
      <c r="D64" s="133">
        <f t="shared" si="2"/>
        <v>103.53264964530923</v>
      </c>
      <c r="E64" s="92">
        <v>3473374</v>
      </c>
      <c r="F64" s="133">
        <f t="shared" si="3"/>
        <v>99.599979812601291</v>
      </c>
      <c r="G64" s="91"/>
      <c r="H64" s="133"/>
      <c r="I64" s="92"/>
      <c r="J64" s="133"/>
    </row>
    <row r="65" spans="1:10" x14ac:dyDescent="0.25">
      <c r="A65" s="30" t="s">
        <v>348</v>
      </c>
      <c r="B65" s="31">
        <v>47742.14</v>
      </c>
      <c r="C65" s="31">
        <v>0</v>
      </c>
      <c r="D65" s="133">
        <f t="shared" si="2"/>
        <v>0</v>
      </c>
      <c r="E65" s="92">
        <v>0</v>
      </c>
      <c r="F65" s="133" t="str">
        <f t="shared" si="3"/>
        <v>-</v>
      </c>
      <c r="G65" s="91"/>
      <c r="H65" s="133"/>
      <c r="I65" s="92"/>
      <c r="J65" s="133"/>
    </row>
    <row r="66" spans="1:10" x14ac:dyDescent="0.25">
      <c r="A66" s="30" t="s">
        <v>98</v>
      </c>
      <c r="B66" s="31">
        <v>700</v>
      </c>
      <c r="C66" s="31">
        <v>0</v>
      </c>
      <c r="D66" s="133">
        <f t="shared" si="2"/>
        <v>0</v>
      </c>
      <c r="E66" s="92">
        <v>0</v>
      </c>
      <c r="F66" s="133" t="str">
        <f t="shared" si="3"/>
        <v>-</v>
      </c>
      <c r="G66" s="91"/>
      <c r="H66" s="133"/>
      <c r="I66" s="92"/>
      <c r="J66" s="133"/>
    </row>
    <row r="67" spans="1:10" x14ac:dyDescent="0.25">
      <c r="A67" s="28" t="s">
        <v>102</v>
      </c>
      <c r="B67" s="29">
        <v>24798960.420000002</v>
      </c>
      <c r="C67" s="29">
        <v>30916480</v>
      </c>
      <c r="D67" s="132">
        <f t="shared" si="2"/>
        <v>124.66845172697766</v>
      </c>
      <c r="E67" s="91">
        <f>E68</f>
        <v>31969500</v>
      </c>
      <c r="F67" s="132">
        <f t="shared" si="3"/>
        <v>103.40601517378434</v>
      </c>
      <c r="G67" s="91">
        <v>31809500</v>
      </c>
      <c r="H67" s="132">
        <f>IF(E67&gt;0,G67/E67*100,"-")</f>
        <v>99.499522982843018</v>
      </c>
      <c r="I67" s="91">
        <v>31809500</v>
      </c>
      <c r="J67" s="132">
        <f>IF(G67&gt;0,I67/G67*100,"-")</f>
        <v>100</v>
      </c>
    </row>
    <row r="68" spans="1:10" x14ac:dyDescent="0.25">
      <c r="A68" s="30" t="s">
        <v>70</v>
      </c>
      <c r="B68" s="31">
        <v>24798960.420000002</v>
      </c>
      <c r="C68" s="31">
        <v>30916480</v>
      </c>
      <c r="D68" s="133">
        <f t="shared" si="2"/>
        <v>124.66845172697766</v>
      </c>
      <c r="E68" s="92">
        <v>31969500</v>
      </c>
      <c r="F68" s="133">
        <f t="shared" si="3"/>
        <v>103.40601517378434</v>
      </c>
      <c r="G68" s="91"/>
      <c r="H68" s="133"/>
      <c r="I68" s="92"/>
      <c r="J68" s="133"/>
    </row>
    <row r="69" spans="1:10" x14ac:dyDescent="0.25">
      <c r="A69" s="28" t="s">
        <v>71</v>
      </c>
      <c r="B69" s="29">
        <v>7959607.8300000001</v>
      </c>
      <c r="C69" s="29">
        <v>10160400</v>
      </c>
      <c r="D69" s="132">
        <f t="shared" si="2"/>
        <v>127.64950506361818</v>
      </c>
      <c r="E69" s="91">
        <f>SUM(E70:E73)</f>
        <v>9839000</v>
      </c>
      <c r="F69" s="132">
        <f t="shared" si="3"/>
        <v>96.836738711074361</v>
      </c>
      <c r="G69" s="91">
        <v>9809500</v>
      </c>
      <c r="H69" s="132">
        <f>IF(E69&gt;0,G69/E69*100,"-")</f>
        <v>99.700172781786762</v>
      </c>
      <c r="I69" s="91">
        <v>9844000</v>
      </c>
      <c r="J69" s="132">
        <f>IF(G69&gt;0,I69/G69*100,"-")</f>
        <v>100.35169988276671</v>
      </c>
    </row>
    <row r="70" spans="1:10" x14ac:dyDescent="0.25">
      <c r="A70" s="30" t="s">
        <v>72</v>
      </c>
      <c r="B70" s="31">
        <v>7594607.8300000001</v>
      </c>
      <c r="C70" s="31">
        <v>7860400</v>
      </c>
      <c r="D70" s="133">
        <f t="shared" si="2"/>
        <v>103.49974845244904</v>
      </c>
      <c r="E70" s="92">
        <v>8564000</v>
      </c>
      <c r="F70" s="133">
        <f t="shared" si="3"/>
        <v>108.95119841229454</v>
      </c>
      <c r="G70" s="91"/>
      <c r="H70" s="133"/>
      <c r="I70" s="92"/>
      <c r="J70" s="133"/>
    </row>
    <row r="71" spans="1:10" x14ac:dyDescent="0.25">
      <c r="A71" s="30" t="s">
        <v>73</v>
      </c>
      <c r="B71" s="31">
        <v>365000</v>
      </c>
      <c r="C71" s="31">
        <v>300000</v>
      </c>
      <c r="D71" s="133">
        <f t="shared" si="2"/>
        <v>82.191780821917803</v>
      </c>
      <c r="E71" s="92">
        <v>375000</v>
      </c>
      <c r="F71" s="133">
        <f t="shared" si="3"/>
        <v>125</v>
      </c>
      <c r="G71" s="91"/>
      <c r="H71" s="133"/>
      <c r="I71" s="92"/>
      <c r="J71" s="133"/>
    </row>
    <row r="72" spans="1:10" x14ac:dyDescent="0.25">
      <c r="A72" s="30" t="s">
        <v>74</v>
      </c>
      <c r="B72" s="31">
        <v>0</v>
      </c>
      <c r="C72" s="31">
        <v>1000000</v>
      </c>
      <c r="D72" s="133" t="str">
        <f t="shared" si="2"/>
        <v>-</v>
      </c>
      <c r="E72" s="92">
        <v>900000</v>
      </c>
      <c r="F72" s="133">
        <f t="shared" si="3"/>
        <v>90</v>
      </c>
      <c r="G72" s="91"/>
      <c r="H72" s="133"/>
      <c r="I72" s="92"/>
      <c r="J72" s="133"/>
    </row>
    <row r="73" spans="1:10" x14ac:dyDescent="0.25">
      <c r="A73" s="30" t="s">
        <v>346</v>
      </c>
      <c r="B73" s="31">
        <v>0</v>
      </c>
      <c r="C73" s="31">
        <v>1000000</v>
      </c>
      <c r="D73" s="133" t="str">
        <f t="shared" si="2"/>
        <v>-</v>
      </c>
      <c r="E73" s="92">
        <v>0</v>
      </c>
      <c r="F73" s="133">
        <f t="shared" si="3"/>
        <v>0</v>
      </c>
      <c r="G73" s="91"/>
      <c r="H73" s="133"/>
      <c r="I73" s="92"/>
      <c r="J73" s="133"/>
    </row>
    <row r="74" spans="1:10" x14ac:dyDescent="0.25">
      <c r="A74" s="30"/>
      <c r="B74" s="123"/>
      <c r="C74" s="123"/>
      <c r="D74" s="133"/>
      <c r="E74" s="92"/>
      <c r="F74" s="133"/>
      <c r="G74" s="91"/>
      <c r="H74" s="133"/>
      <c r="I74" s="92"/>
      <c r="J74" s="133"/>
    </row>
    <row r="75" spans="1:10" x14ac:dyDescent="0.25">
      <c r="A75" s="26" t="s">
        <v>3</v>
      </c>
      <c r="B75" s="27">
        <v>66562601.920000002</v>
      </c>
      <c r="C75" s="27">
        <v>76322674</v>
      </c>
      <c r="D75" s="131">
        <f t="shared" si="2"/>
        <v>114.66299663545362</v>
      </c>
      <c r="E75" s="90">
        <f>E76+E79+E85</f>
        <v>80755093</v>
      </c>
      <c r="F75" s="131">
        <f t="shared" si="3"/>
        <v>105.80747341216059</v>
      </c>
      <c r="G75" s="90">
        <f>G76+G79+G85</f>
        <v>36288415</v>
      </c>
      <c r="H75" s="131">
        <f t="shared" ref="H75:H76" si="7">IF(E75&gt;0,G75/E75*100,"-")</f>
        <v>44.936379430582782</v>
      </c>
      <c r="I75" s="90">
        <f>I76+I79+I85</f>
        <v>35206491</v>
      </c>
      <c r="J75" s="131">
        <f t="shared" ref="J75:J76" si="8">IF(G75&gt;0,I75/G75*100,"-")</f>
        <v>97.01854159240628</v>
      </c>
    </row>
    <row r="76" spans="1:10" x14ac:dyDescent="0.25">
      <c r="A76" s="28" t="s">
        <v>75</v>
      </c>
      <c r="B76" s="29">
        <v>118710.11</v>
      </c>
      <c r="C76" s="29">
        <v>584000</v>
      </c>
      <c r="D76" s="132">
        <f t="shared" si="2"/>
        <v>491.9547290454031</v>
      </c>
      <c r="E76" s="91">
        <f>SUM(E77:E78)</f>
        <v>5612000</v>
      </c>
      <c r="F76" s="132">
        <f t="shared" si="3"/>
        <v>960.95890410958907</v>
      </c>
      <c r="G76" s="91">
        <v>1112000</v>
      </c>
      <c r="H76" s="132">
        <f t="shared" si="7"/>
        <v>19.814682822523164</v>
      </c>
      <c r="I76" s="91">
        <v>112000</v>
      </c>
      <c r="J76" s="132">
        <f t="shared" si="8"/>
        <v>10.071942446043165</v>
      </c>
    </row>
    <row r="77" spans="1:10" x14ac:dyDescent="0.25">
      <c r="A77" s="30" t="s">
        <v>309</v>
      </c>
      <c r="B77" s="31">
        <v>107000</v>
      </c>
      <c r="C77" s="31">
        <v>500000</v>
      </c>
      <c r="D77" s="133">
        <f t="shared" si="2"/>
        <v>467.28971962616822</v>
      </c>
      <c r="E77" s="92">
        <v>500000</v>
      </c>
      <c r="F77" s="133">
        <f t="shared" si="3"/>
        <v>100</v>
      </c>
      <c r="G77" s="91"/>
      <c r="H77" s="133"/>
      <c r="I77" s="92"/>
      <c r="J77" s="133"/>
    </row>
    <row r="78" spans="1:10" x14ac:dyDescent="0.25">
      <c r="A78" s="30" t="s">
        <v>76</v>
      </c>
      <c r="B78" s="31">
        <v>11710.11</v>
      </c>
      <c r="C78" s="31">
        <v>84000</v>
      </c>
      <c r="D78" s="133">
        <f t="shared" si="2"/>
        <v>717.32887223091836</v>
      </c>
      <c r="E78" s="92">
        <v>5112000</v>
      </c>
      <c r="F78" s="133">
        <f t="shared" si="3"/>
        <v>6085.7142857142853</v>
      </c>
      <c r="G78" s="91"/>
      <c r="H78" s="133"/>
      <c r="I78" s="92"/>
      <c r="J78" s="133"/>
    </row>
    <row r="79" spans="1:10" x14ac:dyDescent="0.25">
      <c r="A79" s="28" t="s">
        <v>77</v>
      </c>
      <c r="B79" s="29">
        <v>28108671.690000001</v>
      </c>
      <c r="C79" s="29">
        <v>35927335</v>
      </c>
      <c r="D79" s="132">
        <f t="shared" si="2"/>
        <v>127.81584059264381</v>
      </c>
      <c r="E79" s="91">
        <f>SUM(E80:E84)</f>
        <v>32500168</v>
      </c>
      <c r="F79" s="132">
        <f t="shared" si="3"/>
        <v>90.460837131393134</v>
      </c>
      <c r="G79" s="91">
        <v>22618590</v>
      </c>
      <c r="H79" s="132">
        <f>IF(E79&gt;0,G79/E79*100,"-")</f>
        <v>69.59530178428615</v>
      </c>
      <c r="I79" s="91">
        <v>23936666</v>
      </c>
      <c r="J79" s="132">
        <f>IF(G79&gt;0,I79/G79*100,"-")</f>
        <v>105.82740126594983</v>
      </c>
    </row>
    <row r="80" spans="1:10" x14ac:dyDescent="0.25">
      <c r="A80" s="30" t="s">
        <v>78</v>
      </c>
      <c r="B80" s="31">
        <v>6601510.2800000003</v>
      </c>
      <c r="C80" s="31">
        <v>4152000</v>
      </c>
      <c r="D80" s="133">
        <f t="shared" ref="D80:D89" si="9">IF(B80&gt;0,C80/B80*100,"-")</f>
        <v>62.894698696129268</v>
      </c>
      <c r="E80" s="92">
        <v>2413681</v>
      </c>
      <c r="F80" s="133">
        <f t="shared" si="3"/>
        <v>58.132972061657028</v>
      </c>
      <c r="G80" s="91"/>
      <c r="H80" s="133"/>
      <c r="I80" s="92"/>
      <c r="J80" s="133"/>
    </row>
    <row r="81" spans="1:10" x14ac:dyDescent="0.25">
      <c r="A81" s="30" t="s">
        <v>79</v>
      </c>
      <c r="B81" s="31">
        <v>18313359.859999999</v>
      </c>
      <c r="C81" s="31">
        <v>28394801</v>
      </c>
      <c r="D81" s="133">
        <f t="shared" si="9"/>
        <v>155.04965346102253</v>
      </c>
      <c r="E81" s="92">
        <v>27013487</v>
      </c>
      <c r="F81" s="133">
        <f t="shared" si="3"/>
        <v>95.135327766516127</v>
      </c>
      <c r="G81" s="91"/>
      <c r="H81" s="133"/>
      <c r="I81" s="92"/>
      <c r="J81" s="133"/>
    </row>
    <row r="82" spans="1:10" x14ac:dyDescent="0.25">
      <c r="A82" s="30" t="s">
        <v>80</v>
      </c>
      <c r="B82" s="31">
        <v>2274955.5</v>
      </c>
      <c r="C82" s="31">
        <v>1925131</v>
      </c>
      <c r="D82" s="133">
        <f t="shared" si="9"/>
        <v>84.622798116270843</v>
      </c>
      <c r="E82" s="92">
        <v>1700000</v>
      </c>
      <c r="F82" s="133">
        <f t="shared" si="3"/>
        <v>88.305678938212523</v>
      </c>
      <c r="G82" s="91"/>
      <c r="H82" s="133"/>
      <c r="I82" s="92"/>
      <c r="J82" s="133"/>
    </row>
    <row r="83" spans="1:10" x14ac:dyDescent="0.25">
      <c r="A83" s="30" t="s">
        <v>81</v>
      </c>
      <c r="B83" s="31">
        <v>284708.55</v>
      </c>
      <c r="C83" s="31">
        <v>140580</v>
      </c>
      <c r="D83" s="133">
        <f t="shared" si="9"/>
        <v>49.376810074723785</v>
      </c>
      <c r="E83" s="92">
        <v>113000</v>
      </c>
      <c r="F83" s="133">
        <f t="shared" si="3"/>
        <v>80.381277564376148</v>
      </c>
      <c r="G83" s="91"/>
      <c r="H83" s="133"/>
      <c r="I83" s="92"/>
      <c r="J83" s="133"/>
    </row>
    <row r="84" spans="1:10" x14ac:dyDescent="0.25">
      <c r="A84" s="30" t="s">
        <v>82</v>
      </c>
      <c r="B84" s="31">
        <v>634137.5</v>
      </c>
      <c r="C84" s="31">
        <v>1314823</v>
      </c>
      <c r="D84" s="133">
        <f t="shared" si="9"/>
        <v>207.34036388007331</v>
      </c>
      <c r="E84" s="92">
        <v>1260000</v>
      </c>
      <c r="F84" s="133">
        <f t="shared" si="3"/>
        <v>95.830389337576236</v>
      </c>
      <c r="G84" s="91"/>
      <c r="H84" s="133"/>
      <c r="I84" s="92"/>
      <c r="J84" s="133"/>
    </row>
    <row r="85" spans="1:10" x14ac:dyDescent="0.25">
      <c r="A85" s="28" t="s">
        <v>83</v>
      </c>
      <c r="B85" s="29">
        <v>38335220.119999997</v>
      </c>
      <c r="C85" s="29">
        <v>39811339</v>
      </c>
      <c r="D85" s="132">
        <f t="shared" si="9"/>
        <v>103.85055537800314</v>
      </c>
      <c r="E85" s="91">
        <f>SUM(E86:E87)</f>
        <v>42642925</v>
      </c>
      <c r="F85" s="132">
        <f t="shared" ref="F85:F89" si="10">IF(C85&gt;0,E85/C85*100,"-")</f>
        <v>107.11251133753628</v>
      </c>
      <c r="G85" s="91">
        <v>12557825</v>
      </c>
      <c r="H85" s="132">
        <f>IF(E85&gt;0,G85/E85*100,"-")</f>
        <v>29.448788984339135</v>
      </c>
      <c r="I85" s="91">
        <v>11157825</v>
      </c>
      <c r="J85" s="132">
        <f>IF(G85&gt;0,I85/G85*100,"-")</f>
        <v>88.851572625036582</v>
      </c>
    </row>
    <row r="86" spans="1:10" x14ac:dyDescent="0.25">
      <c r="A86" s="30" t="s">
        <v>84</v>
      </c>
      <c r="B86" s="31">
        <v>38320191.340000004</v>
      </c>
      <c r="C86" s="31">
        <v>39741339</v>
      </c>
      <c r="D86" s="133">
        <f t="shared" si="9"/>
        <v>103.70861316268156</v>
      </c>
      <c r="E86" s="92">
        <f>40072925+2500000</f>
        <v>42572925</v>
      </c>
      <c r="F86" s="133">
        <f t="shared" si="10"/>
        <v>107.12503924439989</v>
      </c>
      <c r="G86" s="91"/>
      <c r="H86" s="133"/>
      <c r="I86" s="92"/>
      <c r="J86" s="133"/>
    </row>
    <row r="87" spans="1:10" x14ac:dyDescent="0.25">
      <c r="A87" s="30" t="s">
        <v>85</v>
      </c>
      <c r="B87" s="31">
        <v>15028.78</v>
      </c>
      <c r="C87" s="31">
        <v>70000</v>
      </c>
      <c r="D87" s="133">
        <f t="shared" si="9"/>
        <v>465.77300353055932</v>
      </c>
      <c r="E87" s="92">
        <v>70000</v>
      </c>
      <c r="F87" s="133">
        <f t="shared" si="10"/>
        <v>100</v>
      </c>
      <c r="G87" s="91"/>
      <c r="H87" s="133"/>
      <c r="I87" s="92"/>
      <c r="J87" s="133"/>
    </row>
    <row r="88" spans="1:10" x14ac:dyDescent="0.25">
      <c r="A88" s="30"/>
      <c r="B88" s="92"/>
      <c r="C88" s="92"/>
      <c r="D88" s="133"/>
      <c r="E88" s="92"/>
      <c r="F88" s="133"/>
      <c r="G88" s="91"/>
      <c r="H88" s="133"/>
      <c r="I88" s="92"/>
      <c r="J88" s="133"/>
    </row>
    <row r="89" spans="1:10" x14ac:dyDescent="0.25">
      <c r="A89" s="33" t="s">
        <v>86</v>
      </c>
      <c r="B89" s="93">
        <f>B44+B75</f>
        <v>246079918.30000001</v>
      </c>
      <c r="C89" s="93">
        <f>C44+C75</f>
        <v>287819811</v>
      </c>
      <c r="D89" s="134">
        <f t="shared" si="9"/>
        <v>116.96192561682916</v>
      </c>
      <c r="E89" s="93">
        <f>E44+E75</f>
        <v>289973298</v>
      </c>
      <c r="F89" s="134">
        <f t="shared" si="10"/>
        <v>100.74820666184094</v>
      </c>
      <c r="G89" s="93">
        <f>G44+G75</f>
        <v>244961238</v>
      </c>
      <c r="H89" s="134">
        <f>IF(E89&gt;0,G89/E89*100,"-")</f>
        <v>84.47717072211249</v>
      </c>
      <c r="I89" s="93">
        <f>I44+I75</f>
        <v>244333338</v>
      </c>
      <c r="J89" s="134">
        <f>IF(G89&gt;0,I89/G89*100,"-")</f>
        <v>99.743673731759969</v>
      </c>
    </row>
    <row r="90" spans="1:10" x14ac:dyDescent="0.25">
      <c r="A90" s="28"/>
      <c r="B90" s="87"/>
      <c r="C90" s="87"/>
      <c r="D90" s="84"/>
      <c r="E90" s="87"/>
      <c r="F90" s="84"/>
      <c r="G90" s="87"/>
      <c r="H90" s="84"/>
      <c r="I90" s="87"/>
      <c r="J90" s="84"/>
    </row>
  </sheetData>
  <mergeCells count="2">
    <mergeCell ref="A1:J1"/>
    <mergeCell ref="A3:J3"/>
  </mergeCells>
  <pageMargins left="0.19685039370078741" right="0.19685039370078741" top="0.39370078740157483" bottom="0.39370078740157483" header="0.19685039370078741" footer="0.19685039370078741"/>
  <pageSetup paperSize="9" scale="69" firstPageNumber="2" orientation="landscape" useFirstPageNumber="1" r:id="rId1"/>
  <headerFooter>
    <oddFooter>&amp;C&amp;"Times New Roman,Uobičajeno"&amp;10&amp;P</oddFooter>
  </headerFooter>
  <ignoredErrors>
    <ignoredError sqref="D40 D89 F34:F38 F40:I40 F44:F47 F75:F78 F89:I89 F10:I10 G75:I75 G44:I44 G34:I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view="pageBreakPreview" topLeftCell="A10" zoomScaleNormal="100" zoomScaleSheetLayoutView="100" workbookViewId="0">
      <selection activeCell="I32" sqref="I32"/>
    </sheetView>
  </sheetViews>
  <sheetFormatPr defaultRowHeight="15.75" x14ac:dyDescent="0.25"/>
  <cols>
    <col min="1" max="1" width="75" style="24" bestFit="1" customWidth="1"/>
    <col min="2" max="3" width="18.28515625" style="24" bestFit="1" customWidth="1"/>
    <col min="4" max="4" width="10.85546875" style="85" bestFit="1" customWidth="1"/>
    <col min="5" max="5" width="18.28515625" style="24" bestFit="1" customWidth="1"/>
    <col min="6" max="6" width="9.7109375" style="55" bestFit="1" customWidth="1"/>
    <col min="7" max="7" width="18.28515625" style="24" customWidth="1"/>
    <col min="8" max="8" width="9.7109375" style="55" customWidth="1"/>
    <col min="9" max="9" width="18.28515625" style="24" customWidth="1"/>
    <col min="10" max="10" width="9.7109375" style="55" customWidth="1"/>
    <col min="11" max="16384" width="9.140625" style="24"/>
  </cols>
  <sheetData>
    <row r="1" spans="1:10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</row>
    <row r="2" spans="1:10" s="116" customFormat="1" x14ac:dyDescent="0.25">
      <c r="A2" s="115" t="s">
        <v>12</v>
      </c>
      <c r="B2" s="117"/>
      <c r="C2" s="117"/>
      <c r="D2" s="117"/>
      <c r="E2" s="117"/>
      <c r="F2" s="117"/>
      <c r="G2" s="118"/>
      <c r="H2" s="117"/>
      <c r="I2" s="119"/>
      <c r="J2" s="119"/>
    </row>
    <row r="3" spans="1:10" s="116" customFormat="1" x14ac:dyDescent="0.25">
      <c r="A3" s="115"/>
      <c r="B3" s="117"/>
      <c r="C3" s="117"/>
      <c r="D3" s="117"/>
      <c r="E3" s="117"/>
      <c r="F3" s="117"/>
      <c r="G3" s="118"/>
      <c r="H3" s="117"/>
      <c r="I3" s="119"/>
      <c r="J3" s="119"/>
    </row>
    <row r="4" spans="1:10" s="116" customFormat="1" x14ac:dyDescent="0.25">
      <c r="A4" s="120"/>
      <c r="B4" s="120"/>
      <c r="C4" s="120"/>
      <c r="D4" s="120"/>
      <c r="E4" s="120"/>
      <c r="F4" s="120"/>
      <c r="G4" s="120"/>
      <c r="H4" s="117"/>
      <c r="I4" s="119"/>
      <c r="J4" s="119"/>
    </row>
    <row r="5" spans="1:10" ht="25.5" x14ac:dyDescent="0.25">
      <c r="A5" s="121" t="s">
        <v>343</v>
      </c>
      <c r="B5" s="125" t="s">
        <v>351</v>
      </c>
      <c r="C5" s="125" t="s">
        <v>352</v>
      </c>
      <c r="D5" s="126" t="s">
        <v>355</v>
      </c>
      <c r="E5" s="125" t="s">
        <v>353</v>
      </c>
      <c r="F5" s="126" t="s">
        <v>355</v>
      </c>
      <c r="G5" s="125" t="s">
        <v>332</v>
      </c>
      <c r="H5" s="126" t="s">
        <v>355</v>
      </c>
      <c r="I5" s="125" t="s">
        <v>338</v>
      </c>
      <c r="J5" s="126" t="s">
        <v>355</v>
      </c>
    </row>
    <row r="6" spans="1:10" s="25" customFormat="1" ht="12" thickBot="1" x14ac:dyDescent="0.25">
      <c r="A6" s="32">
        <v>1</v>
      </c>
      <c r="B6" s="32">
        <v>2</v>
      </c>
      <c r="C6" s="32">
        <v>3</v>
      </c>
      <c r="D6" s="54" t="s">
        <v>20</v>
      </c>
      <c r="E6" s="32">
        <v>5</v>
      </c>
      <c r="F6" s="54" t="s">
        <v>21</v>
      </c>
      <c r="G6" s="32">
        <v>7</v>
      </c>
      <c r="H6" s="54" t="s">
        <v>22</v>
      </c>
      <c r="I6" s="32">
        <v>9</v>
      </c>
      <c r="J6" s="54" t="s">
        <v>23</v>
      </c>
    </row>
    <row r="7" spans="1:10" ht="16.5" thickTop="1" x14ac:dyDescent="0.25">
      <c r="A7" s="26" t="s">
        <v>4</v>
      </c>
      <c r="B7" s="27">
        <v>15350685.24</v>
      </c>
      <c r="C7" s="27">
        <v>21335153</v>
      </c>
      <c r="D7" s="136">
        <f>IF(B7&gt;0,C7/B7*100,"-")</f>
        <v>138.9850203195229</v>
      </c>
      <c r="E7" s="86">
        <v>25045000</v>
      </c>
      <c r="F7" s="136">
        <f>IF(C7&gt;0,E7/C7*100,"-")</f>
        <v>117.38842463421753</v>
      </c>
      <c r="G7" s="86">
        <f>G8+G11+G13</f>
        <v>45000</v>
      </c>
      <c r="H7" s="136">
        <f>IF(E7&gt;0,G7/E7*100,"-")</f>
        <v>0.17967658215212617</v>
      </c>
      <c r="I7" s="86">
        <f>I8+I11+I13</f>
        <v>45000</v>
      </c>
      <c r="J7" s="136">
        <f>IF(G7&gt;0,I7/G7*100,"-")</f>
        <v>100</v>
      </c>
    </row>
    <row r="8" spans="1:10" x14ac:dyDescent="0.25">
      <c r="A8" s="28" t="s">
        <v>87</v>
      </c>
      <c r="B8" s="29">
        <v>177999.88</v>
      </c>
      <c r="C8" s="29">
        <v>105000</v>
      </c>
      <c r="D8" s="137">
        <f t="shared" ref="D8:D18" si="0">IF(B8&gt;0,C8/B8*100,"-")</f>
        <v>58.988803812676728</v>
      </c>
      <c r="E8" s="87">
        <v>40000</v>
      </c>
      <c r="F8" s="132">
        <f t="shared" ref="F8:F18" si="1">IF(C8&gt;0,E8/C8*100,"-")</f>
        <v>38.095238095238095</v>
      </c>
      <c r="G8" s="87">
        <v>40000</v>
      </c>
      <c r="H8" s="137">
        <f>IF(E8&gt;0,G8/E8*100,"-")</f>
        <v>100</v>
      </c>
      <c r="I8" s="87">
        <v>40000</v>
      </c>
      <c r="J8" s="137">
        <f>IF(G8&gt;0,I8/G8*100,"-")</f>
        <v>100</v>
      </c>
    </row>
    <row r="9" spans="1:10" ht="31.5" x14ac:dyDescent="0.25">
      <c r="A9" s="30" t="s">
        <v>310</v>
      </c>
      <c r="B9" s="31">
        <v>150000</v>
      </c>
      <c r="C9" s="31">
        <v>65000</v>
      </c>
      <c r="D9" s="138">
        <f t="shared" si="0"/>
        <v>43.333333333333336</v>
      </c>
      <c r="E9" s="35">
        <v>0</v>
      </c>
      <c r="F9" s="133">
        <f t="shared" si="1"/>
        <v>0</v>
      </c>
      <c r="G9" s="89"/>
      <c r="H9" s="138"/>
      <c r="I9" s="35"/>
      <c r="J9" s="138"/>
    </row>
    <row r="10" spans="1:10" ht="31.5" x14ac:dyDescent="0.25">
      <c r="A10" s="30" t="s">
        <v>88</v>
      </c>
      <c r="B10" s="31">
        <v>27999.88</v>
      </c>
      <c r="C10" s="31">
        <v>40000</v>
      </c>
      <c r="D10" s="138">
        <f t="shared" si="0"/>
        <v>142.8577551046647</v>
      </c>
      <c r="E10" s="35">
        <v>40000</v>
      </c>
      <c r="F10" s="133">
        <f t="shared" si="1"/>
        <v>100</v>
      </c>
      <c r="G10" s="89"/>
      <c r="H10" s="138"/>
      <c r="I10" s="35"/>
      <c r="J10" s="138"/>
    </row>
    <row r="11" spans="1:10" x14ac:dyDescent="0.25">
      <c r="A11" s="28" t="s">
        <v>89</v>
      </c>
      <c r="B11" s="29">
        <v>2924.79</v>
      </c>
      <c r="C11" s="29">
        <v>3150000</v>
      </c>
      <c r="D11" s="133">
        <f t="shared" si="0"/>
        <v>107700.04000287199</v>
      </c>
      <c r="E11" s="87">
        <v>5000</v>
      </c>
      <c r="F11" s="132">
        <f t="shared" si="1"/>
        <v>0.15873015873015872</v>
      </c>
      <c r="G11" s="87">
        <v>5000</v>
      </c>
      <c r="H11" s="137">
        <f>IF(E11&gt;0,G11/E11*100,"-")</f>
        <v>100</v>
      </c>
      <c r="I11" s="87">
        <v>5000</v>
      </c>
      <c r="J11" s="137">
        <f>IF(G11&gt;0,I11/G11*100,"-")</f>
        <v>100</v>
      </c>
    </row>
    <row r="12" spans="1:10" ht="31.5" x14ac:dyDescent="0.25">
      <c r="A12" s="30" t="s">
        <v>101</v>
      </c>
      <c r="B12" s="31">
        <v>2924.79</v>
      </c>
      <c r="C12" s="31">
        <v>3150000</v>
      </c>
      <c r="D12" s="133">
        <f t="shared" si="0"/>
        <v>107700.04000287199</v>
      </c>
      <c r="E12" s="35">
        <v>5000</v>
      </c>
      <c r="F12" s="133">
        <f t="shared" si="1"/>
        <v>0.15873015873015872</v>
      </c>
      <c r="G12" s="89"/>
      <c r="H12" s="138"/>
      <c r="I12" s="35"/>
      <c r="J12" s="138"/>
    </row>
    <row r="13" spans="1:10" x14ac:dyDescent="0.25">
      <c r="A13" s="28" t="s">
        <v>90</v>
      </c>
      <c r="B13" s="29">
        <v>15169760.57</v>
      </c>
      <c r="C13" s="29">
        <v>18080153</v>
      </c>
      <c r="D13" s="137">
        <f t="shared" si="0"/>
        <v>119.18548692031202</v>
      </c>
      <c r="E13" s="87">
        <v>25000000</v>
      </c>
      <c r="F13" s="132">
        <f t="shared" si="1"/>
        <v>138.27316616181292</v>
      </c>
      <c r="G13" s="87">
        <v>0</v>
      </c>
      <c r="H13" s="137">
        <f>IF(E13&gt;0,G13/E13*100,"-")</f>
        <v>0</v>
      </c>
      <c r="I13" s="87">
        <v>0</v>
      </c>
      <c r="J13" s="132" t="str">
        <f>IF(G13&gt;0,I13/G13*100,"-")</f>
        <v>-</v>
      </c>
    </row>
    <row r="14" spans="1:10" ht="31.5" x14ac:dyDescent="0.25">
      <c r="A14" s="30" t="s">
        <v>99</v>
      </c>
      <c r="B14" s="31">
        <v>4737274.22</v>
      </c>
      <c r="C14" s="31">
        <v>802653</v>
      </c>
      <c r="D14" s="138">
        <f t="shared" si="0"/>
        <v>16.943351022647786</v>
      </c>
      <c r="E14" s="35">
        <v>0</v>
      </c>
      <c r="F14" s="133">
        <f t="shared" si="1"/>
        <v>0</v>
      </c>
      <c r="G14" s="89"/>
      <c r="H14" s="138"/>
      <c r="I14" s="35"/>
      <c r="J14" s="138"/>
    </row>
    <row r="15" spans="1:10" ht="31.5" x14ac:dyDescent="0.25">
      <c r="A15" s="30" t="s">
        <v>91</v>
      </c>
      <c r="B15" s="31">
        <v>2340398.0800000001</v>
      </c>
      <c r="C15" s="31">
        <v>17277500</v>
      </c>
      <c r="D15" s="138">
        <f t="shared" si="0"/>
        <v>738.22911357028624</v>
      </c>
      <c r="E15" s="35">
        <v>25000000</v>
      </c>
      <c r="F15" s="133">
        <f t="shared" si="1"/>
        <v>144.69686007813633</v>
      </c>
      <c r="G15" s="89"/>
      <c r="H15" s="138"/>
      <c r="I15" s="35"/>
      <c r="J15" s="138"/>
    </row>
    <row r="16" spans="1:10" x14ac:dyDescent="0.25">
      <c r="A16" s="30" t="s">
        <v>350</v>
      </c>
      <c r="B16" s="31">
        <v>8092088.2699999996</v>
      </c>
      <c r="C16" s="31">
        <v>0</v>
      </c>
      <c r="D16" s="138">
        <f t="shared" si="0"/>
        <v>0</v>
      </c>
      <c r="E16" s="35">
        <v>0</v>
      </c>
      <c r="F16" s="133" t="str">
        <f t="shared" si="1"/>
        <v>-</v>
      </c>
      <c r="G16" s="89"/>
      <c r="H16" s="138"/>
      <c r="I16" s="35"/>
      <c r="J16" s="138"/>
    </row>
    <row r="17" spans="1:10" x14ac:dyDescent="0.25">
      <c r="A17" s="30"/>
      <c r="B17" s="31"/>
      <c r="C17" s="31"/>
      <c r="D17" s="138"/>
      <c r="E17" s="35"/>
      <c r="F17" s="133"/>
      <c r="G17" s="89"/>
      <c r="H17" s="138"/>
      <c r="I17" s="35"/>
      <c r="J17" s="138"/>
    </row>
    <row r="18" spans="1:10" x14ac:dyDescent="0.25">
      <c r="A18" s="33" t="s">
        <v>92</v>
      </c>
      <c r="B18" s="124">
        <f>B7</f>
        <v>15350685.24</v>
      </c>
      <c r="C18" s="124">
        <f>C7</f>
        <v>21335153</v>
      </c>
      <c r="D18" s="139">
        <f t="shared" si="0"/>
        <v>138.9850203195229</v>
      </c>
      <c r="E18" s="88">
        <v>25045000</v>
      </c>
      <c r="F18" s="134">
        <f t="shared" si="1"/>
        <v>117.38842463421753</v>
      </c>
      <c r="G18" s="88">
        <f>G7</f>
        <v>45000</v>
      </c>
      <c r="H18" s="139">
        <f>IF(E18&gt;0,G18/E18*100,"-")</f>
        <v>0.17967658215212617</v>
      </c>
      <c r="I18" s="88">
        <f>I7</f>
        <v>45000</v>
      </c>
      <c r="J18" s="134">
        <f>IF(G18&gt;0,I18/G18*100,"-")</f>
        <v>100</v>
      </c>
    </row>
    <row r="19" spans="1:10" x14ac:dyDescent="0.25">
      <c r="A19" s="28"/>
      <c r="B19" s="123"/>
      <c r="C19" s="123"/>
      <c r="D19" s="137"/>
      <c r="E19" s="87"/>
      <c r="F19" s="137"/>
      <c r="G19" s="87"/>
      <c r="H19" s="137"/>
      <c r="I19" s="87"/>
      <c r="J19" s="137"/>
    </row>
    <row r="20" spans="1:10" x14ac:dyDescent="0.25">
      <c r="A20" s="28"/>
      <c r="B20" s="123"/>
      <c r="C20" s="123"/>
      <c r="D20" s="137"/>
      <c r="E20" s="87"/>
      <c r="F20" s="137"/>
      <c r="G20" s="87"/>
      <c r="H20" s="137"/>
      <c r="I20" s="87"/>
      <c r="J20" s="137"/>
    </row>
    <row r="21" spans="1:10" x14ac:dyDescent="0.25">
      <c r="A21" s="28"/>
      <c r="B21" s="123"/>
      <c r="C21" s="123"/>
      <c r="D21" s="137"/>
      <c r="E21" s="87"/>
      <c r="F21" s="137"/>
      <c r="G21" s="87"/>
      <c r="H21" s="137"/>
      <c r="I21" s="87"/>
      <c r="J21" s="137"/>
    </row>
    <row r="22" spans="1:10" x14ac:dyDescent="0.25">
      <c r="A22" s="26" t="s">
        <v>5</v>
      </c>
      <c r="B22" s="27">
        <v>3533652.62</v>
      </c>
      <c r="C22" s="27">
        <v>11345089</v>
      </c>
      <c r="D22" s="136">
        <f t="shared" ref="D22:D32" si="2">IF(B22&gt;0,C22/B22*100,"-")</f>
        <v>321.05841235746595</v>
      </c>
      <c r="E22" s="86">
        <v>17132500</v>
      </c>
      <c r="F22" s="136">
        <f t="shared" ref="F22:F32" si="3">IF(C22&gt;0,E22/C22*100,"-")</f>
        <v>151.01247773375775</v>
      </c>
      <c r="G22" s="86">
        <f>G23+G25+G27</f>
        <v>6204500</v>
      </c>
      <c r="H22" s="131">
        <f t="shared" ref="H22:H23" si="4">IF(E22&gt;0,G22/E22*100,"-")</f>
        <v>36.214796439515538</v>
      </c>
      <c r="I22" s="86">
        <f>I23+I25+I27</f>
        <v>8272500</v>
      </c>
      <c r="J22" s="136">
        <f t="shared" ref="J22:J23" si="5">IF(G22&gt;0,I22/G22*100,"-")</f>
        <v>133.33064711096785</v>
      </c>
    </row>
    <row r="23" spans="1:10" x14ac:dyDescent="0.25">
      <c r="A23" s="28" t="s">
        <v>311</v>
      </c>
      <c r="B23" s="29">
        <v>1000000</v>
      </c>
      <c r="C23" s="29">
        <v>200000</v>
      </c>
      <c r="D23" s="137">
        <f t="shared" si="2"/>
        <v>20</v>
      </c>
      <c r="E23" s="87">
        <v>0</v>
      </c>
      <c r="F23" s="137">
        <f t="shared" si="3"/>
        <v>0</v>
      </c>
      <c r="G23" s="87">
        <v>0</v>
      </c>
      <c r="H23" s="132" t="str">
        <f t="shared" si="4"/>
        <v>-</v>
      </c>
      <c r="I23" s="87">
        <v>0</v>
      </c>
      <c r="J23" s="132" t="str">
        <f t="shared" si="5"/>
        <v>-</v>
      </c>
    </row>
    <row r="24" spans="1:10" ht="31.5" x14ac:dyDescent="0.25">
      <c r="A24" s="30" t="s">
        <v>312</v>
      </c>
      <c r="B24" s="31">
        <v>1000000</v>
      </c>
      <c r="C24" s="31">
        <v>200000</v>
      </c>
      <c r="D24" s="138">
        <f t="shared" si="2"/>
        <v>20</v>
      </c>
      <c r="E24" s="35">
        <v>0</v>
      </c>
      <c r="F24" s="138">
        <f t="shared" si="3"/>
        <v>0</v>
      </c>
      <c r="G24" s="35"/>
      <c r="H24" s="138"/>
      <c r="I24" s="35"/>
      <c r="J24" s="133"/>
    </row>
    <row r="25" spans="1:10" x14ac:dyDescent="0.25">
      <c r="A25" s="28" t="s">
        <v>96</v>
      </c>
      <c r="B25" s="29">
        <v>1000000</v>
      </c>
      <c r="C25" s="29">
        <v>2550000</v>
      </c>
      <c r="D25" s="137">
        <f t="shared" si="2"/>
        <v>254.99999999999997</v>
      </c>
      <c r="E25" s="87">
        <v>12885000</v>
      </c>
      <c r="F25" s="137">
        <f t="shared" si="3"/>
        <v>505.29411764705878</v>
      </c>
      <c r="G25" s="87">
        <v>0</v>
      </c>
      <c r="H25" s="137">
        <f>IF(E25&gt;0,G25/E25*100,"-")</f>
        <v>0</v>
      </c>
      <c r="I25" s="87">
        <v>0</v>
      </c>
      <c r="J25" s="132" t="str">
        <f>IF(G25&gt;0,I25/G25*100,"-")</f>
        <v>-</v>
      </c>
    </row>
    <row r="26" spans="1:10" x14ac:dyDescent="0.25">
      <c r="A26" s="30" t="s">
        <v>100</v>
      </c>
      <c r="B26" s="31">
        <v>1000000</v>
      </c>
      <c r="C26" s="31">
        <v>2550000</v>
      </c>
      <c r="D26" s="138">
        <f t="shared" si="2"/>
        <v>254.99999999999997</v>
      </c>
      <c r="E26" s="35">
        <v>12885000</v>
      </c>
      <c r="F26" s="138">
        <f t="shared" si="3"/>
        <v>505.29411764705878</v>
      </c>
      <c r="G26" s="35"/>
      <c r="H26" s="138"/>
      <c r="I26" s="35"/>
      <c r="J26" s="138"/>
    </row>
    <row r="27" spans="1:10" x14ac:dyDescent="0.25">
      <c r="A27" s="28" t="s">
        <v>93</v>
      </c>
      <c r="B27" s="29">
        <v>1533652.62</v>
      </c>
      <c r="C27" s="29">
        <v>8595089</v>
      </c>
      <c r="D27" s="137">
        <f t="shared" si="2"/>
        <v>560.4325834881696</v>
      </c>
      <c r="E27" s="87">
        <v>4247500</v>
      </c>
      <c r="F27" s="137">
        <f t="shared" si="3"/>
        <v>49.417754720166364</v>
      </c>
      <c r="G27" s="87">
        <v>6204500</v>
      </c>
      <c r="H27" s="137">
        <f>IF(E27&gt;0,G27/E27*100,"-")</f>
        <v>146.07416127133607</v>
      </c>
      <c r="I27" s="87">
        <v>8272500</v>
      </c>
      <c r="J27" s="137">
        <f>IF(G27&gt;0,I27/G27*100,"-")</f>
        <v>133.33064711096785</v>
      </c>
    </row>
    <row r="28" spans="1:10" ht="31.5" x14ac:dyDescent="0.25">
      <c r="A28" s="30" t="s">
        <v>354</v>
      </c>
      <c r="B28" s="31">
        <v>0</v>
      </c>
      <c r="C28" s="31">
        <v>0</v>
      </c>
      <c r="D28" s="50" t="str">
        <f t="shared" si="2"/>
        <v>-</v>
      </c>
      <c r="E28" s="123">
        <v>298500</v>
      </c>
      <c r="F28" s="50" t="str">
        <f t="shared" si="3"/>
        <v>-</v>
      </c>
      <c r="G28" s="123"/>
      <c r="H28" s="39"/>
      <c r="I28" s="123"/>
      <c r="J28" s="39"/>
    </row>
    <row r="29" spans="1:10" ht="31.5" x14ac:dyDescent="0.25">
      <c r="A29" s="30" t="s">
        <v>94</v>
      </c>
      <c r="B29" s="31">
        <v>1533652.62</v>
      </c>
      <c r="C29" s="31">
        <v>503000</v>
      </c>
      <c r="D29" s="138">
        <f t="shared" si="2"/>
        <v>32.797518384573941</v>
      </c>
      <c r="E29" s="35">
        <v>3949000</v>
      </c>
      <c r="F29" s="138">
        <f t="shared" si="3"/>
        <v>785.08946322067595</v>
      </c>
      <c r="G29" s="35"/>
      <c r="H29" s="138"/>
      <c r="I29" s="35"/>
      <c r="J29" s="138"/>
    </row>
    <row r="30" spans="1:10" x14ac:dyDescent="0.25">
      <c r="A30" s="30" t="s">
        <v>349</v>
      </c>
      <c r="B30" s="31">
        <v>0</v>
      </c>
      <c r="C30" s="31">
        <v>8092089</v>
      </c>
      <c r="D30" s="133" t="str">
        <f t="shared" si="2"/>
        <v>-</v>
      </c>
      <c r="E30" s="35"/>
      <c r="F30" s="138">
        <f t="shared" si="3"/>
        <v>0</v>
      </c>
      <c r="G30" s="35"/>
      <c r="H30" s="138"/>
      <c r="I30" s="35"/>
      <c r="J30" s="138"/>
    </row>
    <row r="31" spans="1:10" x14ac:dyDescent="0.25">
      <c r="A31" s="30"/>
      <c r="B31" s="31"/>
      <c r="C31" s="31"/>
      <c r="D31" s="138"/>
      <c r="E31" s="35"/>
      <c r="F31" s="138"/>
      <c r="G31" s="35"/>
      <c r="H31" s="138"/>
      <c r="I31" s="35"/>
      <c r="J31" s="138"/>
    </row>
    <row r="32" spans="1:10" x14ac:dyDescent="0.25">
      <c r="A32" s="33" t="s">
        <v>95</v>
      </c>
      <c r="B32" s="88">
        <f>B23+B25+B27</f>
        <v>3533652.62</v>
      </c>
      <c r="C32" s="88">
        <f>C23+C25+C27</f>
        <v>11345089</v>
      </c>
      <c r="D32" s="139">
        <f t="shared" si="2"/>
        <v>321.05841235746595</v>
      </c>
      <c r="E32" s="88">
        <f>E22</f>
        <v>17132500</v>
      </c>
      <c r="F32" s="139">
        <f t="shared" si="3"/>
        <v>151.01247773375775</v>
      </c>
      <c r="G32" s="88">
        <f>G22</f>
        <v>6204500</v>
      </c>
      <c r="H32" s="139">
        <f>IF(E32&gt;0,G32/E32*100,"-")</f>
        <v>36.214796439515538</v>
      </c>
      <c r="I32" s="88">
        <f>I22</f>
        <v>8272500</v>
      </c>
      <c r="J32" s="139">
        <f>IF(G32&gt;0,I32/G32*100,"-")</f>
        <v>133.33064711096785</v>
      </c>
    </row>
  </sheetData>
  <pageMargins left="0.19685039370078741" right="0.19685039370078741" top="0.39370078740157483" bottom="0.39370078740157483" header="0.19685039370078741" footer="0.19685039370078741"/>
  <pageSetup paperSize="9" scale="69" firstPageNumber="4" orientation="landscape" useFirstPageNumber="1" r:id="rId1"/>
  <headerFooter>
    <oddFooter>&amp;C&amp;"Times New Roman,Uobičajeno"&amp;10&amp;P</oddFooter>
  </headerFooter>
  <ignoredErrors>
    <ignoredError sqref="F32:I32 G22:I22 G18:I18 G7:I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2"/>
  <sheetViews>
    <sheetView topLeftCell="A1468" zoomScaleNormal="100" workbookViewId="0">
      <selection activeCell="A1496" sqref="A1496"/>
    </sheetView>
  </sheetViews>
  <sheetFormatPr defaultRowHeight="15" x14ac:dyDescent="0.25"/>
  <cols>
    <col min="1" max="1" width="93.140625" style="56" customWidth="1"/>
    <col min="2" max="4" width="16.7109375" style="56" bestFit="1" customWidth="1"/>
    <col min="5" max="5" width="9.140625" style="58"/>
    <col min="6" max="6" width="11.7109375" style="58" bestFit="1" customWidth="1"/>
    <col min="7" max="7" width="14.5703125" style="58" bestFit="1" customWidth="1"/>
    <col min="8" max="8" width="12.7109375" style="58" bestFit="1" customWidth="1"/>
    <col min="9" max="16384" width="9.140625" style="56"/>
  </cols>
  <sheetData>
    <row r="1" spans="1:8" ht="19.5" x14ac:dyDescent="0.3">
      <c r="A1" s="163" t="s">
        <v>302</v>
      </c>
      <c r="B1" s="163"/>
      <c r="C1" s="163"/>
      <c r="D1" s="163"/>
      <c r="E1" s="57"/>
      <c r="F1" s="57"/>
      <c r="G1" s="57"/>
    </row>
    <row r="2" spans="1:8" ht="4.5" customHeight="1" x14ac:dyDescent="0.25">
      <c r="A2" s="64"/>
      <c r="B2" s="64"/>
      <c r="C2" s="64"/>
      <c r="D2" s="64"/>
    </row>
    <row r="3" spans="1:8" s="5" customFormat="1" ht="16.5" x14ac:dyDescent="0.25">
      <c r="A3" s="164" t="s">
        <v>303</v>
      </c>
      <c r="B3" s="164"/>
      <c r="C3" s="164"/>
      <c r="D3" s="164"/>
      <c r="E3" s="59"/>
      <c r="F3" s="59"/>
      <c r="G3" s="59"/>
      <c r="H3" s="60"/>
    </row>
    <row r="4" spans="1:8" s="5" customFormat="1" ht="2.25" customHeight="1" x14ac:dyDescent="0.25">
      <c r="A4" s="34"/>
      <c r="B4" s="34"/>
      <c r="C4" s="34"/>
      <c r="D4" s="40"/>
      <c r="E4" s="61"/>
      <c r="F4" s="61"/>
      <c r="G4" s="62"/>
      <c r="H4" s="60"/>
    </row>
    <row r="5" spans="1:8" s="5" customFormat="1" ht="33" customHeight="1" x14ac:dyDescent="0.25">
      <c r="A5" s="162" t="s">
        <v>336</v>
      </c>
      <c r="B5" s="162"/>
      <c r="C5" s="162"/>
      <c r="D5" s="162"/>
      <c r="E5" s="63"/>
      <c r="F5" s="63"/>
      <c r="G5" s="63"/>
      <c r="H5" s="60"/>
    </row>
    <row r="6" spans="1:8" s="129" customFormat="1" ht="25.5" x14ac:dyDescent="0.2">
      <c r="A6" s="127" t="s">
        <v>7</v>
      </c>
      <c r="B6" s="127" t="s">
        <v>337</v>
      </c>
      <c r="C6" s="127" t="s">
        <v>332</v>
      </c>
      <c r="D6" s="127" t="s">
        <v>338</v>
      </c>
      <c r="E6" s="128"/>
      <c r="F6" s="128"/>
      <c r="G6" s="128"/>
      <c r="H6" s="128"/>
    </row>
    <row r="7" spans="1:8" s="72" customFormat="1" ht="11.25" x14ac:dyDescent="0.2">
      <c r="A7" s="73">
        <v>1</v>
      </c>
      <c r="B7" s="73">
        <v>2</v>
      </c>
      <c r="C7" s="73">
        <v>3</v>
      </c>
      <c r="D7" s="73">
        <v>4</v>
      </c>
      <c r="E7" s="71"/>
      <c r="F7" s="71"/>
      <c r="G7" s="71"/>
      <c r="H7" s="71"/>
    </row>
    <row r="8" spans="1:8" ht="15.75" x14ac:dyDescent="0.25">
      <c r="A8" s="69" t="s">
        <v>103</v>
      </c>
      <c r="B8" s="70">
        <f>B10+B105+B179+B252+B684+B947+B1080+B1346+B1378+B1470</f>
        <v>307105798</v>
      </c>
      <c r="C8" s="70">
        <f>C10+C105+C179+C252+C684+C947+C1080+C1346+C1378+C1470</f>
        <v>251165738</v>
      </c>
      <c r="D8" s="70">
        <f>D10+D105+D179+D252+D684+D947+D1080+D1346+D1378+D1470</f>
        <v>252605838</v>
      </c>
      <c r="F8" s="108"/>
      <c r="G8" s="108"/>
      <c r="H8" s="108"/>
    </row>
    <row r="9" spans="1:8" ht="7.5" customHeight="1" x14ac:dyDescent="0.25">
      <c r="A9" s="65"/>
      <c r="B9" s="66"/>
      <c r="C9" s="66"/>
      <c r="D9" s="66"/>
    </row>
    <row r="10" spans="1:8" ht="19.5" customHeight="1" x14ac:dyDescent="0.25">
      <c r="A10" s="67" t="s">
        <v>313</v>
      </c>
      <c r="B10" s="68">
        <v>4281350</v>
      </c>
      <c r="C10" s="68">
        <v>3838350</v>
      </c>
      <c r="D10" s="68">
        <v>3769000</v>
      </c>
    </row>
    <row r="11" spans="1:8" s="77" customFormat="1" ht="17.25" customHeight="1" x14ac:dyDescent="0.25">
      <c r="A11" s="28" t="s">
        <v>104</v>
      </c>
      <c r="B11" s="29">
        <v>1500000</v>
      </c>
      <c r="C11" s="29">
        <v>1592000</v>
      </c>
      <c r="D11" s="29">
        <v>1520000</v>
      </c>
      <c r="E11" s="76"/>
      <c r="F11" s="76"/>
      <c r="G11" s="76"/>
      <c r="H11" s="76"/>
    </row>
    <row r="12" spans="1:8" s="154" customFormat="1" ht="12.75" x14ac:dyDescent="0.2">
      <c r="A12" s="144" t="s">
        <v>105</v>
      </c>
      <c r="B12" s="145">
        <v>1500000</v>
      </c>
      <c r="C12" s="145">
        <v>1592000</v>
      </c>
      <c r="D12" s="145">
        <v>1520000</v>
      </c>
      <c r="E12" s="153"/>
      <c r="F12" s="153"/>
      <c r="G12" s="153"/>
      <c r="H12" s="153"/>
    </row>
    <row r="13" spans="1:8" s="110" customFormat="1" ht="20.25" customHeight="1" x14ac:dyDescent="0.25">
      <c r="A13" s="122"/>
      <c r="B13" s="31"/>
      <c r="C13" s="31"/>
      <c r="D13" s="31"/>
      <c r="E13" s="109"/>
      <c r="F13" s="109"/>
      <c r="G13" s="109"/>
      <c r="H13" s="109"/>
    </row>
    <row r="14" spans="1:8" ht="15.75" x14ac:dyDescent="0.25">
      <c r="A14" s="28" t="s">
        <v>106</v>
      </c>
      <c r="B14" s="29">
        <v>890000</v>
      </c>
      <c r="C14" s="29">
        <v>890000</v>
      </c>
      <c r="D14" s="29">
        <v>890000</v>
      </c>
    </row>
    <row r="15" spans="1:8" s="97" customFormat="1" ht="15.75" x14ac:dyDescent="0.25">
      <c r="A15" s="26" t="s">
        <v>107</v>
      </c>
      <c r="B15" s="27">
        <v>890000</v>
      </c>
      <c r="C15" s="27">
        <v>890000</v>
      </c>
      <c r="D15" s="27">
        <v>890000</v>
      </c>
      <c r="E15" s="96"/>
      <c r="F15" s="96"/>
      <c r="G15" s="96"/>
      <c r="H15" s="96"/>
    </row>
    <row r="16" spans="1:8" s="147" customFormat="1" ht="12.75" x14ac:dyDescent="0.2">
      <c r="A16" s="144" t="s">
        <v>105</v>
      </c>
      <c r="B16" s="145">
        <v>890000</v>
      </c>
      <c r="C16" s="145">
        <v>890000</v>
      </c>
      <c r="D16" s="145">
        <v>890000</v>
      </c>
      <c r="E16" s="146"/>
      <c r="F16" s="146"/>
      <c r="G16" s="146"/>
      <c r="H16" s="146"/>
    </row>
    <row r="17" spans="1:8" ht="15.75" x14ac:dyDescent="0.25">
      <c r="A17" s="140" t="s">
        <v>53</v>
      </c>
      <c r="B17" s="29">
        <v>890000</v>
      </c>
      <c r="C17" s="29">
        <v>890000</v>
      </c>
      <c r="D17" s="29">
        <v>890000</v>
      </c>
    </row>
    <row r="18" spans="1:8" s="75" customFormat="1" ht="15.75" x14ac:dyDescent="0.25">
      <c r="A18" s="122" t="s">
        <v>56</v>
      </c>
      <c r="B18" s="31">
        <v>100000</v>
      </c>
      <c r="C18" s="36"/>
      <c r="D18" s="36"/>
      <c r="E18" s="74"/>
      <c r="F18" s="74"/>
      <c r="G18" s="74"/>
      <c r="H18" s="74"/>
    </row>
    <row r="19" spans="1:8" s="75" customFormat="1" ht="15.75" x14ac:dyDescent="0.25">
      <c r="A19" s="122" t="s">
        <v>58</v>
      </c>
      <c r="B19" s="31">
        <v>790000</v>
      </c>
      <c r="C19" s="36"/>
      <c r="D19" s="36"/>
      <c r="E19" s="74"/>
      <c r="F19" s="74"/>
      <c r="G19" s="74"/>
      <c r="H19" s="74"/>
    </row>
    <row r="20" spans="1:8" s="75" customFormat="1" ht="15.75" x14ac:dyDescent="0.25">
      <c r="A20" s="122"/>
      <c r="B20" s="31"/>
      <c r="C20" s="36"/>
      <c r="D20" s="36"/>
      <c r="E20" s="74"/>
      <c r="F20" s="74"/>
      <c r="G20" s="74"/>
      <c r="H20" s="74"/>
    </row>
    <row r="21" spans="1:8" s="112" customFormat="1" ht="15.75" x14ac:dyDescent="0.25">
      <c r="A21" s="28" t="s">
        <v>108</v>
      </c>
      <c r="B21" s="29">
        <v>610000</v>
      </c>
      <c r="C21" s="29">
        <v>702000</v>
      </c>
      <c r="D21" s="29">
        <v>630000</v>
      </c>
      <c r="E21" s="111"/>
      <c r="F21" s="111"/>
      <c r="G21" s="111"/>
      <c r="H21" s="111"/>
    </row>
    <row r="22" spans="1:8" s="112" customFormat="1" ht="15.75" x14ac:dyDescent="0.25">
      <c r="A22" s="26" t="s">
        <v>109</v>
      </c>
      <c r="B22" s="27">
        <v>110000</v>
      </c>
      <c r="C22" s="27">
        <v>120000</v>
      </c>
      <c r="D22" s="27">
        <v>130000</v>
      </c>
      <c r="E22" s="111"/>
      <c r="F22" s="111"/>
      <c r="G22" s="111"/>
      <c r="H22" s="111"/>
    </row>
    <row r="23" spans="1:8" s="147" customFormat="1" ht="12.75" x14ac:dyDescent="0.2">
      <c r="A23" s="144" t="s">
        <v>105</v>
      </c>
      <c r="B23" s="145">
        <v>110000</v>
      </c>
      <c r="C23" s="145">
        <v>120000</v>
      </c>
      <c r="D23" s="145">
        <v>130000</v>
      </c>
      <c r="E23" s="146"/>
      <c r="F23" s="146"/>
      <c r="G23" s="146"/>
      <c r="H23" s="146"/>
    </row>
    <row r="24" spans="1:8" s="97" customFormat="1" ht="15.75" x14ac:dyDescent="0.25">
      <c r="A24" s="140" t="s">
        <v>53</v>
      </c>
      <c r="B24" s="29">
        <v>110000</v>
      </c>
      <c r="C24" s="29">
        <v>120000</v>
      </c>
      <c r="D24" s="29">
        <v>130000</v>
      </c>
      <c r="E24" s="96"/>
      <c r="F24" s="96"/>
      <c r="G24" s="96"/>
      <c r="H24" s="96"/>
    </row>
    <row r="25" spans="1:8" ht="15.75" x14ac:dyDescent="0.25">
      <c r="A25" s="122" t="s">
        <v>58</v>
      </c>
      <c r="B25" s="31">
        <v>110000</v>
      </c>
      <c r="C25" s="36"/>
      <c r="D25" s="36"/>
    </row>
    <row r="26" spans="1:8" ht="15.75" x14ac:dyDescent="0.25">
      <c r="A26" s="26" t="s">
        <v>110</v>
      </c>
      <c r="B26" s="27">
        <v>150000</v>
      </c>
      <c r="C26" s="27">
        <v>150000</v>
      </c>
      <c r="D26" s="27">
        <v>150000</v>
      </c>
    </row>
    <row r="27" spans="1:8" s="147" customFormat="1" ht="12.75" x14ac:dyDescent="0.2">
      <c r="A27" s="144" t="s">
        <v>105</v>
      </c>
      <c r="B27" s="145">
        <v>150000</v>
      </c>
      <c r="C27" s="145">
        <v>150000</v>
      </c>
      <c r="D27" s="145">
        <v>150000</v>
      </c>
      <c r="E27" s="146"/>
      <c r="F27" s="146"/>
      <c r="G27" s="146"/>
      <c r="H27" s="146"/>
    </row>
    <row r="28" spans="1:8" s="100" customFormat="1" ht="15.75" x14ac:dyDescent="0.25">
      <c r="A28" s="140" t="s">
        <v>53</v>
      </c>
      <c r="B28" s="29">
        <v>135000</v>
      </c>
      <c r="C28" s="29">
        <v>135000</v>
      </c>
      <c r="D28" s="29">
        <v>135000</v>
      </c>
      <c r="E28" s="99"/>
      <c r="F28" s="99"/>
      <c r="G28" s="99"/>
      <c r="H28" s="99"/>
    </row>
    <row r="29" spans="1:8" ht="15.75" x14ac:dyDescent="0.25">
      <c r="A29" s="122" t="s">
        <v>56</v>
      </c>
      <c r="B29" s="31">
        <v>85000</v>
      </c>
      <c r="C29" s="36"/>
      <c r="D29" s="36"/>
    </row>
    <row r="30" spans="1:8" s="75" customFormat="1" ht="15.75" x14ac:dyDescent="0.25">
      <c r="A30" s="122" t="s">
        <v>58</v>
      </c>
      <c r="B30" s="31">
        <v>50000</v>
      </c>
      <c r="C30" s="36"/>
      <c r="D30" s="36"/>
      <c r="E30" s="74"/>
      <c r="F30" s="74"/>
      <c r="G30" s="74"/>
      <c r="H30" s="74"/>
    </row>
    <row r="31" spans="1:8" s="75" customFormat="1" ht="15.75" x14ac:dyDescent="0.25">
      <c r="A31" s="140" t="s">
        <v>69</v>
      </c>
      <c r="B31" s="29">
        <v>15000</v>
      </c>
      <c r="C31" s="29">
        <v>15000</v>
      </c>
      <c r="D31" s="29">
        <v>15000</v>
      </c>
      <c r="E31" s="74"/>
      <c r="F31" s="74"/>
      <c r="G31" s="74"/>
      <c r="H31" s="74"/>
    </row>
    <row r="32" spans="1:8" ht="15.75" x14ac:dyDescent="0.25">
      <c r="A32" s="122" t="s">
        <v>70</v>
      </c>
      <c r="B32" s="31">
        <v>15000</v>
      </c>
      <c r="C32" s="36"/>
      <c r="D32" s="36"/>
    </row>
    <row r="33" spans="1:8" s="75" customFormat="1" ht="15.75" x14ac:dyDescent="0.25">
      <c r="A33" s="26" t="s">
        <v>111</v>
      </c>
      <c r="B33" s="27">
        <v>350000</v>
      </c>
      <c r="C33" s="27">
        <v>350000</v>
      </c>
      <c r="D33" s="27">
        <v>350000</v>
      </c>
      <c r="E33" s="74"/>
      <c r="F33" s="74"/>
      <c r="G33" s="74"/>
      <c r="H33" s="74"/>
    </row>
    <row r="34" spans="1:8" s="147" customFormat="1" ht="12.75" x14ac:dyDescent="0.2">
      <c r="A34" s="144" t="s">
        <v>105</v>
      </c>
      <c r="B34" s="145">
        <v>350000</v>
      </c>
      <c r="C34" s="145">
        <v>350000</v>
      </c>
      <c r="D34" s="145">
        <v>350000</v>
      </c>
      <c r="E34" s="146"/>
      <c r="F34" s="146"/>
      <c r="G34" s="146"/>
      <c r="H34" s="146"/>
    </row>
    <row r="35" spans="1:8" s="100" customFormat="1" ht="15.75" x14ac:dyDescent="0.25">
      <c r="A35" s="140" t="s">
        <v>71</v>
      </c>
      <c r="B35" s="29">
        <v>350000</v>
      </c>
      <c r="C35" s="29">
        <v>350000</v>
      </c>
      <c r="D35" s="29">
        <v>350000</v>
      </c>
      <c r="E35" s="99"/>
      <c r="F35" s="99"/>
      <c r="G35" s="99"/>
      <c r="H35" s="99"/>
    </row>
    <row r="36" spans="1:8" s="75" customFormat="1" ht="15.75" x14ac:dyDescent="0.25">
      <c r="A36" s="122" t="s">
        <v>72</v>
      </c>
      <c r="B36" s="31">
        <v>350000</v>
      </c>
      <c r="C36" s="36"/>
      <c r="D36" s="36"/>
      <c r="E36" s="74"/>
      <c r="F36" s="74"/>
      <c r="G36" s="74"/>
      <c r="H36" s="74"/>
    </row>
    <row r="37" spans="1:8" ht="15.75" x14ac:dyDescent="0.25">
      <c r="A37" s="26" t="s">
        <v>314</v>
      </c>
      <c r="B37" s="27">
        <v>0</v>
      </c>
      <c r="C37" s="27">
        <v>82000</v>
      </c>
      <c r="D37" s="27">
        <v>0</v>
      </c>
    </row>
    <row r="38" spans="1:8" s="147" customFormat="1" ht="12.75" x14ac:dyDescent="0.2">
      <c r="A38" s="144" t="s">
        <v>105</v>
      </c>
      <c r="B38" s="145">
        <v>0</v>
      </c>
      <c r="C38" s="145">
        <v>82000</v>
      </c>
      <c r="D38" s="145">
        <v>0</v>
      </c>
      <c r="E38" s="146"/>
      <c r="F38" s="146"/>
      <c r="G38" s="146"/>
      <c r="H38" s="146"/>
    </row>
    <row r="39" spans="1:8" s="100" customFormat="1" ht="15.75" x14ac:dyDescent="0.25">
      <c r="A39" s="140" t="s">
        <v>53</v>
      </c>
      <c r="B39" s="29">
        <v>0</v>
      </c>
      <c r="C39" s="29">
        <v>76500</v>
      </c>
      <c r="D39" s="29">
        <v>0</v>
      </c>
      <c r="E39" s="99"/>
      <c r="F39" s="99"/>
      <c r="G39" s="99"/>
      <c r="H39" s="99"/>
    </row>
    <row r="40" spans="1:8" s="77" customFormat="1" ht="15.75" x14ac:dyDescent="0.25">
      <c r="A40" s="140" t="s">
        <v>66</v>
      </c>
      <c r="B40" s="29">
        <v>0</v>
      </c>
      <c r="C40" s="29">
        <v>4000</v>
      </c>
      <c r="D40" s="29">
        <v>0</v>
      </c>
      <c r="E40" s="76"/>
      <c r="F40" s="76"/>
      <c r="G40" s="76"/>
      <c r="H40" s="76"/>
    </row>
    <row r="41" spans="1:8" s="77" customFormat="1" ht="15.75" x14ac:dyDescent="0.25">
      <c r="A41" s="140" t="s">
        <v>71</v>
      </c>
      <c r="B41" s="29">
        <v>0</v>
      </c>
      <c r="C41" s="29">
        <v>1500</v>
      </c>
      <c r="D41" s="29">
        <v>0</v>
      </c>
      <c r="E41" s="76"/>
      <c r="F41" s="76"/>
      <c r="G41" s="76"/>
      <c r="H41" s="76"/>
    </row>
    <row r="42" spans="1:8" s="77" customFormat="1" ht="15.75" x14ac:dyDescent="0.25">
      <c r="A42" s="140"/>
      <c r="B42" s="29"/>
      <c r="C42" s="29"/>
      <c r="D42" s="29"/>
      <c r="E42" s="76"/>
      <c r="F42" s="76"/>
      <c r="G42" s="76"/>
      <c r="H42" s="76"/>
    </row>
    <row r="43" spans="1:8" s="77" customFormat="1" ht="15.75" x14ac:dyDescent="0.25">
      <c r="A43" s="140"/>
      <c r="B43" s="29"/>
      <c r="C43" s="29"/>
      <c r="D43" s="29"/>
      <c r="E43" s="76"/>
      <c r="F43" s="76"/>
      <c r="G43" s="76"/>
      <c r="H43" s="76"/>
    </row>
    <row r="44" spans="1:8" s="58" customFormat="1" ht="15.75" x14ac:dyDescent="0.25">
      <c r="A44" s="28" t="s">
        <v>112</v>
      </c>
      <c r="B44" s="29">
        <v>2781350</v>
      </c>
      <c r="C44" s="29">
        <v>2246350</v>
      </c>
      <c r="D44" s="29">
        <v>2249000</v>
      </c>
    </row>
    <row r="45" spans="1:8" s="147" customFormat="1" ht="12.75" x14ac:dyDescent="0.2">
      <c r="A45" s="144" t="s">
        <v>105</v>
      </c>
      <c r="B45" s="145">
        <v>2781350</v>
      </c>
      <c r="C45" s="145">
        <v>2246350</v>
      </c>
      <c r="D45" s="145">
        <v>2249000</v>
      </c>
      <c r="E45" s="146"/>
      <c r="F45" s="146"/>
      <c r="G45" s="146"/>
      <c r="H45" s="146"/>
    </row>
    <row r="46" spans="1:8" s="147" customFormat="1" ht="12.75" x14ac:dyDescent="0.2">
      <c r="A46" s="144"/>
      <c r="B46" s="145"/>
      <c r="C46" s="145"/>
      <c r="D46" s="145"/>
      <c r="E46" s="146"/>
      <c r="F46" s="146"/>
      <c r="G46" s="146"/>
      <c r="H46" s="146"/>
    </row>
    <row r="47" spans="1:8" s="77" customFormat="1" ht="15.75" x14ac:dyDescent="0.25">
      <c r="A47" s="28" t="s">
        <v>113</v>
      </c>
      <c r="B47" s="29">
        <v>2781350</v>
      </c>
      <c r="C47" s="29">
        <v>2246350</v>
      </c>
      <c r="D47" s="29">
        <v>2249000</v>
      </c>
      <c r="E47" s="76"/>
      <c r="F47" s="76"/>
      <c r="G47" s="76"/>
      <c r="H47" s="76"/>
    </row>
    <row r="48" spans="1:8" ht="15.75" x14ac:dyDescent="0.25">
      <c r="A48" s="26" t="s">
        <v>114</v>
      </c>
      <c r="B48" s="27">
        <v>1050850</v>
      </c>
      <c r="C48" s="27">
        <v>1050850</v>
      </c>
      <c r="D48" s="27">
        <v>1053500</v>
      </c>
    </row>
    <row r="49" spans="1:8" s="147" customFormat="1" ht="12.75" x14ac:dyDescent="0.2">
      <c r="A49" s="144" t="s">
        <v>105</v>
      </c>
      <c r="B49" s="145">
        <v>1050850</v>
      </c>
      <c r="C49" s="145">
        <v>1050850</v>
      </c>
      <c r="D49" s="145">
        <v>1053500</v>
      </c>
      <c r="E49" s="146"/>
      <c r="F49" s="146"/>
      <c r="G49" s="146"/>
      <c r="H49" s="146"/>
    </row>
    <row r="50" spans="1:8" s="100" customFormat="1" ht="15.75" x14ac:dyDescent="0.25">
      <c r="A50" s="140" t="s">
        <v>49</v>
      </c>
      <c r="B50" s="29">
        <v>687350</v>
      </c>
      <c r="C50" s="29">
        <v>687350</v>
      </c>
      <c r="D50" s="29">
        <v>690000</v>
      </c>
      <c r="E50" s="99"/>
      <c r="F50" s="99"/>
      <c r="G50" s="99"/>
      <c r="H50" s="99"/>
    </row>
    <row r="51" spans="1:8" ht="15.75" x14ac:dyDescent="0.25">
      <c r="A51" s="122" t="s">
        <v>50</v>
      </c>
      <c r="B51" s="31">
        <v>590000</v>
      </c>
      <c r="C51" s="36"/>
      <c r="D51" s="36"/>
    </row>
    <row r="52" spans="1:8" ht="15.75" x14ac:dyDescent="0.25">
      <c r="A52" s="122" t="s">
        <v>52</v>
      </c>
      <c r="B52" s="31">
        <v>97350</v>
      </c>
      <c r="C52" s="36"/>
      <c r="D52" s="36"/>
    </row>
    <row r="53" spans="1:8" ht="15.75" x14ac:dyDescent="0.25">
      <c r="A53" s="140" t="s">
        <v>53</v>
      </c>
      <c r="B53" s="29">
        <v>363500</v>
      </c>
      <c r="C53" s="29">
        <v>363500</v>
      </c>
      <c r="D53" s="29">
        <v>363500</v>
      </c>
    </row>
    <row r="54" spans="1:8" ht="15.75" x14ac:dyDescent="0.25">
      <c r="A54" s="122" t="s">
        <v>54</v>
      </c>
      <c r="B54" s="31">
        <v>223500</v>
      </c>
      <c r="C54" s="36"/>
      <c r="D54" s="36"/>
    </row>
    <row r="55" spans="1:8" s="112" customFormat="1" ht="15.75" x14ac:dyDescent="0.25">
      <c r="A55" s="122" t="s">
        <v>56</v>
      </c>
      <c r="B55" s="31">
        <v>105000</v>
      </c>
      <c r="C55" s="36"/>
      <c r="D55" s="36"/>
      <c r="E55" s="111"/>
      <c r="F55" s="111"/>
      <c r="G55" s="111"/>
      <c r="H55" s="111"/>
    </row>
    <row r="56" spans="1:8" ht="15.75" x14ac:dyDescent="0.25">
      <c r="A56" s="122" t="s">
        <v>57</v>
      </c>
      <c r="B56" s="31">
        <v>5000</v>
      </c>
      <c r="C56" s="36"/>
      <c r="D56" s="36"/>
    </row>
    <row r="57" spans="1:8" s="100" customFormat="1" ht="15.75" x14ac:dyDescent="0.25">
      <c r="A57" s="122" t="s">
        <v>58</v>
      </c>
      <c r="B57" s="31">
        <v>30000</v>
      </c>
      <c r="C57" s="36"/>
      <c r="D57" s="36"/>
      <c r="E57" s="99"/>
      <c r="F57" s="99"/>
      <c r="G57" s="99"/>
      <c r="H57" s="99"/>
    </row>
    <row r="58" spans="1:8" s="112" customFormat="1" ht="15.75" x14ac:dyDescent="0.25">
      <c r="A58" s="26" t="s">
        <v>115</v>
      </c>
      <c r="B58" s="27">
        <v>100000</v>
      </c>
      <c r="C58" s="27">
        <v>100000</v>
      </c>
      <c r="D58" s="27">
        <v>100000</v>
      </c>
      <c r="E58" s="111"/>
      <c r="F58" s="111"/>
      <c r="G58" s="111"/>
      <c r="H58" s="111"/>
    </row>
    <row r="59" spans="1:8" s="147" customFormat="1" ht="12.75" x14ac:dyDescent="0.2">
      <c r="A59" s="144" t="s">
        <v>105</v>
      </c>
      <c r="B59" s="145">
        <v>100000</v>
      </c>
      <c r="C59" s="145">
        <v>100000</v>
      </c>
      <c r="D59" s="145">
        <v>100000</v>
      </c>
      <c r="E59" s="146"/>
      <c r="F59" s="146"/>
      <c r="G59" s="146"/>
      <c r="H59" s="146"/>
    </row>
    <row r="60" spans="1:8" s="100" customFormat="1" ht="15.75" x14ac:dyDescent="0.25">
      <c r="A60" s="140" t="s">
        <v>71</v>
      </c>
      <c r="B60" s="29">
        <v>100000</v>
      </c>
      <c r="C60" s="29">
        <v>100000</v>
      </c>
      <c r="D60" s="29">
        <v>100000</v>
      </c>
      <c r="E60" s="99"/>
      <c r="F60" s="99"/>
      <c r="G60" s="99"/>
      <c r="H60" s="99"/>
    </row>
    <row r="61" spans="1:8" s="100" customFormat="1" ht="15.75" x14ac:dyDescent="0.25">
      <c r="A61" s="122" t="s">
        <v>72</v>
      </c>
      <c r="B61" s="31">
        <v>75000</v>
      </c>
      <c r="C61" s="36"/>
      <c r="D61" s="36"/>
      <c r="E61" s="99"/>
      <c r="F61" s="99"/>
      <c r="G61" s="99"/>
      <c r="H61" s="99"/>
    </row>
    <row r="62" spans="1:8" ht="15.75" x14ac:dyDescent="0.25">
      <c r="A62" s="122" t="s">
        <v>73</v>
      </c>
      <c r="B62" s="31">
        <v>25000</v>
      </c>
      <c r="C62" s="36"/>
      <c r="D62" s="36"/>
    </row>
    <row r="63" spans="1:8" ht="15.75" x14ac:dyDescent="0.25">
      <c r="A63" s="26" t="s">
        <v>116</v>
      </c>
      <c r="B63" s="27">
        <v>100000</v>
      </c>
      <c r="C63" s="27">
        <v>100000</v>
      </c>
      <c r="D63" s="27">
        <v>100000</v>
      </c>
    </row>
    <row r="64" spans="1:8" s="147" customFormat="1" ht="12.75" x14ac:dyDescent="0.2">
      <c r="A64" s="144" t="s">
        <v>105</v>
      </c>
      <c r="B64" s="145">
        <v>100000</v>
      </c>
      <c r="C64" s="145">
        <v>100000</v>
      </c>
      <c r="D64" s="145">
        <v>100000</v>
      </c>
      <c r="E64" s="146"/>
      <c r="F64" s="146"/>
      <c r="G64" s="146"/>
      <c r="H64" s="146"/>
    </row>
    <row r="65" spans="1:8" ht="15.75" x14ac:dyDescent="0.25">
      <c r="A65" s="140" t="s">
        <v>71</v>
      </c>
      <c r="B65" s="29">
        <v>100000</v>
      </c>
      <c r="C65" s="29">
        <v>100000</v>
      </c>
      <c r="D65" s="29">
        <v>100000</v>
      </c>
    </row>
    <row r="66" spans="1:8" ht="15.75" x14ac:dyDescent="0.25">
      <c r="A66" s="122" t="s">
        <v>72</v>
      </c>
      <c r="B66" s="31">
        <v>100000</v>
      </c>
      <c r="C66" s="36"/>
      <c r="D66" s="36"/>
    </row>
    <row r="67" spans="1:8" s="100" customFormat="1" ht="15.75" x14ac:dyDescent="0.25">
      <c r="A67" s="26" t="s">
        <v>117</v>
      </c>
      <c r="B67" s="27">
        <v>900000</v>
      </c>
      <c r="C67" s="27">
        <v>900000</v>
      </c>
      <c r="D67" s="27">
        <v>900000</v>
      </c>
      <c r="E67" s="99"/>
      <c r="F67" s="99"/>
      <c r="G67" s="99"/>
      <c r="H67" s="99"/>
    </row>
    <row r="68" spans="1:8" s="147" customFormat="1" ht="12.75" x14ac:dyDescent="0.2">
      <c r="A68" s="144" t="s">
        <v>105</v>
      </c>
      <c r="B68" s="145">
        <v>900000</v>
      </c>
      <c r="C68" s="145">
        <v>900000</v>
      </c>
      <c r="D68" s="145">
        <v>900000</v>
      </c>
      <c r="E68" s="146"/>
      <c r="F68" s="146"/>
      <c r="G68" s="146"/>
      <c r="H68" s="146"/>
    </row>
    <row r="69" spans="1:8" ht="15.75" x14ac:dyDescent="0.25">
      <c r="A69" s="140" t="s">
        <v>71</v>
      </c>
      <c r="B69" s="29">
        <v>900000</v>
      </c>
      <c r="C69" s="29">
        <v>900000</v>
      </c>
      <c r="D69" s="29">
        <v>900000</v>
      </c>
    </row>
    <row r="70" spans="1:8" s="100" customFormat="1" ht="15.75" x14ac:dyDescent="0.25">
      <c r="A70" s="122" t="s">
        <v>74</v>
      </c>
      <c r="B70" s="31">
        <v>900000</v>
      </c>
      <c r="C70" s="36"/>
      <c r="D70" s="36"/>
      <c r="E70" s="99"/>
      <c r="F70" s="99"/>
      <c r="G70" s="99"/>
      <c r="H70" s="99"/>
    </row>
    <row r="71" spans="1:8" s="100" customFormat="1" ht="15.75" x14ac:dyDescent="0.25">
      <c r="A71" s="26" t="s">
        <v>118</v>
      </c>
      <c r="B71" s="27">
        <v>30000</v>
      </c>
      <c r="C71" s="27">
        <v>30000</v>
      </c>
      <c r="D71" s="27">
        <v>30000</v>
      </c>
      <c r="E71" s="99"/>
      <c r="F71" s="99"/>
      <c r="G71" s="99"/>
      <c r="H71" s="99"/>
    </row>
    <row r="72" spans="1:8" s="147" customFormat="1" ht="12.75" x14ac:dyDescent="0.2">
      <c r="A72" s="144" t="s">
        <v>105</v>
      </c>
      <c r="B72" s="145">
        <v>30000</v>
      </c>
      <c r="C72" s="145">
        <v>30000</v>
      </c>
      <c r="D72" s="145">
        <v>30000</v>
      </c>
      <c r="E72" s="146"/>
      <c r="F72" s="146"/>
      <c r="G72" s="146"/>
      <c r="H72" s="146"/>
    </row>
    <row r="73" spans="1:8" ht="15.75" x14ac:dyDescent="0.25">
      <c r="A73" s="140" t="s">
        <v>71</v>
      </c>
      <c r="B73" s="29">
        <v>30000</v>
      </c>
      <c r="C73" s="29">
        <v>30000</v>
      </c>
      <c r="D73" s="29">
        <v>30000</v>
      </c>
    </row>
    <row r="74" spans="1:8" s="100" customFormat="1" ht="15.75" x14ac:dyDescent="0.25">
      <c r="A74" s="122" t="s">
        <v>72</v>
      </c>
      <c r="B74" s="31">
        <v>30000</v>
      </c>
      <c r="C74" s="36"/>
      <c r="D74" s="36"/>
      <c r="E74" s="99"/>
      <c r="F74" s="99"/>
      <c r="G74" s="99"/>
      <c r="H74" s="99"/>
    </row>
    <row r="75" spans="1:8" s="100" customFormat="1" ht="15.75" x14ac:dyDescent="0.25">
      <c r="A75" s="26" t="s">
        <v>119</v>
      </c>
      <c r="B75" s="27">
        <v>15000</v>
      </c>
      <c r="C75" s="27">
        <v>15000</v>
      </c>
      <c r="D75" s="27">
        <v>15000</v>
      </c>
      <c r="E75" s="99"/>
      <c r="F75" s="99"/>
      <c r="G75" s="99"/>
      <c r="H75" s="99"/>
    </row>
    <row r="76" spans="1:8" s="147" customFormat="1" ht="12.75" x14ac:dyDescent="0.2">
      <c r="A76" s="144" t="s">
        <v>105</v>
      </c>
      <c r="B76" s="145">
        <v>15000</v>
      </c>
      <c r="C76" s="145">
        <v>15000</v>
      </c>
      <c r="D76" s="145">
        <v>15000</v>
      </c>
      <c r="E76" s="146"/>
      <c r="F76" s="146"/>
      <c r="G76" s="146"/>
      <c r="H76" s="146"/>
    </row>
    <row r="77" spans="1:8" ht="15.75" x14ac:dyDescent="0.25">
      <c r="A77" s="140" t="s">
        <v>71</v>
      </c>
      <c r="B77" s="29">
        <v>15000</v>
      </c>
      <c r="C77" s="29">
        <v>15000</v>
      </c>
      <c r="D77" s="29">
        <v>15000</v>
      </c>
    </row>
    <row r="78" spans="1:8" s="100" customFormat="1" ht="15.75" x14ac:dyDescent="0.25">
      <c r="A78" s="122" t="s">
        <v>72</v>
      </c>
      <c r="B78" s="31">
        <v>15000</v>
      </c>
      <c r="C78" s="36"/>
      <c r="D78" s="36"/>
      <c r="E78" s="99"/>
      <c r="F78" s="99"/>
      <c r="G78" s="99"/>
      <c r="H78" s="99"/>
    </row>
    <row r="79" spans="1:8" s="100" customFormat="1" ht="15.75" x14ac:dyDescent="0.25">
      <c r="A79" s="26" t="s">
        <v>120</v>
      </c>
      <c r="B79" s="27">
        <v>500</v>
      </c>
      <c r="C79" s="27">
        <v>500</v>
      </c>
      <c r="D79" s="27">
        <v>500</v>
      </c>
      <c r="E79" s="99"/>
      <c r="F79" s="99"/>
      <c r="G79" s="99"/>
      <c r="H79" s="99"/>
    </row>
    <row r="80" spans="1:8" s="147" customFormat="1" ht="12.75" x14ac:dyDescent="0.2">
      <c r="A80" s="144" t="s">
        <v>105</v>
      </c>
      <c r="B80" s="145">
        <v>500</v>
      </c>
      <c r="C80" s="145">
        <v>500</v>
      </c>
      <c r="D80" s="145">
        <v>500</v>
      </c>
      <c r="E80" s="146"/>
      <c r="F80" s="146"/>
      <c r="G80" s="146"/>
      <c r="H80" s="146"/>
    </row>
    <row r="81" spans="1:8" ht="15.75" x14ac:dyDescent="0.25">
      <c r="A81" s="140" t="s">
        <v>53</v>
      </c>
      <c r="B81" s="29">
        <v>500</v>
      </c>
      <c r="C81" s="29">
        <v>500</v>
      </c>
      <c r="D81" s="29">
        <v>500</v>
      </c>
    </row>
    <row r="82" spans="1:8" s="100" customFormat="1" ht="15.75" x14ac:dyDescent="0.25">
      <c r="A82" s="122" t="s">
        <v>58</v>
      </c>
      <c r="B82" s="31">
        <v>500</v>
      </c>
      <c r="C82" s="36"/>
      <c r="D82" s="36"/>
      <c r="E82" s="99"/>
      <c r="F82" s="99"/>
      <c r="G82" s="99"/>
      <c r="H82" s="99"/>
    </row>
    <row r="83" spans="1:8" s="100" customFormat="1" ht="15.75" x14ac:dyDescent="0.25">
      <c r="A83" s="26" t="s">
        <v>357</v>
      </c>
      <c r="B83" s="27">
        <v>435000</v>
      </c>
      <c r="C83" s="27">
        <v>0</v>
      </c>
      <c r="D83" s="27">
        <v>0</v>
      </c>
      <c r="E83" s="99"/>
      <c r="F83" s="99"/>
      <c r="G83" s="99"/>
      <c r="H83" s="99"/>
    </row>
    <row r="84" spans="1:8" s="147" customFormat="1" ht="12.75" x14ac:dyDescent="0.2">
      <c r="A84" s="144" t="s">
        <v>105</v>
      </c>
      <c r="B84" s="145">
        <v>435000</v>
      </c>
      <c r="C84" s="145">
        <v>0</v>
      </c>
      <c r="D84" s="145">
        <v>0</v>
      </c>
      <c r="E84" s="146"/>
      <c r="F84" s="146"/>
      <c r="G84" s="146"/>
      <c r="H84" s="146"/>
    </row>
    <row r="85" spans="1:8" ht="15.75" x14ac:dyDescent="0.25">
      <c r="A85" s="140" t="s">
        <v>96</v>
      </c>
      <c r="B85" s="29">
        <v>435000</v>
      </c>
      <c r="C85" s="29">
        <v>0</v>
      </c>
      <c r="D85" s="29">
        <v>0</v>
      </c>
    </row>
    <row r="86" spans="1:8" s="100" customFormat="1" ht="15.75" x14ac:dyDescent="0.25">
      <c r="A86" s="122" t="s">
        <v>100</v>
      </c>
      <c r="B86" s="31">
        <v>435000</v>
      </c>
      <c r="C86" s="36"/>
      <c r="D86" s="36"/>
      <c r="E86" s="99"/>
      <c r="F86" s="99"/>
      <c r="G86" s="99"/>
      <c r="H86" s="99"/>
    </row>
    <row r="87" spans="1:8" s="100" customFormat="1" ht="15.75" x14ac:dyDescent="0.25">
      <c r="A87" s="26" t="s">
        <v>121</v>
      </c>
      <c r="B87" s="27">
        <v>50000</v>
      </c>
      <c r="C87" s="27">
        <v>50000</v>
      </c>
      <c r="D87" s="27">
        <v>50000</v>
      </c>
      <c r="E87" s="99"/>
      <c r="F87" s="99"/>
      <c r="G87" s="99"/>
      <c r="H87" s="99"/>
    </row>
    <row r="88" spans="1:8" s="147" customFormat="1" ht="12.75" x14ac:dyDescent="0.2">
      <c r="A88" s="144" t="s">
        <v>105</v>
      </c>
      <c r="B88" s="145">
        <v>50000</v>
      </c>
      <c r="C88" s="145">
        <v>50000</v>
      </c>
      <c r="D88" s="145">
        <v>50000</v>
      </c>
      <c r="E88" s="146"/>
      <c r="F88" s="146"/>
      <c r="G88" s="146"/>
      <c r="H88" s="146"/>
    </row>
    <row r="89" spans="1:8" ht="15.75" x14ac:dyDescent="0.25">
      <c r="A89" s="140" t="s">
        <v>69</v>
      </c>
      <c r="B89" s="29">
        <v>50000</v>
      </c>
      <c r="C89" s="29">
        <v>50000</v>
      </c>
      <c r="D89" s="29">
        <v>50000</v>
      </c>
    </row>
    <row r="90" spans="1:8" s="100" customFormat="1" ht="15.75" x14ac:dyDescent="0.25">
      <c r="A90" s="122" t="s">
        <v>70</v>
      </c>
      <c r="B90" s="31">
        <v>50000</v>
      </c>
      <c r="C90" s="36"/>
      <c r="D90" s="36"/>
      <c r="E90" s="99"/>
      <c r="F90" s="99"/>
      <c r="G90" s="99"/>
      <c r="H90" s="99"/>
    </row>
    <row r="91" spans="1:8" s="100" customFormat="1" ht="15.75" x14ac:dyDescent="0.25">
      <c r="A91" s="26" t="s">
        <v>358</v>
      </c>
      <c r="B91" s="27">
        <v>100000</v>
      </c>
      <c r="C91" s="27">
        <v>0</v>
      </c>
      <c r="D91" s="27">
        <v>0</v>
      </c>
      <c r="E91" s="99"/>
      <c r="F91" s="99"/>
      <c r="G91" s="99"/>
      <c r="H91" s="99"/>
    </row>
    <row r="92" spans="1:8" s="147" customFormat="1" ht="12.75" x14ac:dyDescent="0.2">
      <c r="A92" s="144" t="s">
        <v>105</v>
      </c>
      <c r="B92" s="145">
        <v>100000</v>
      </c>
      <c r="C92" s="145">
        <v>0</v>
      </c>
      <c r="D92" s="145">
        <v>0</v>
      </c>
      <c r="E92" s="146"/>
      <c r="F92" s="146"/>
      <c r="G92" s="146"/>
      <c r="H92" s="146"/>
    </row>
    <row r="93" spans="1:8" ht="15.75" x14ac:dyDescent="0.25">
      <c r="A93" s="140" t="s">
        <v>53</v>
      </c>
      <c r="B93" s="29">
        <v>100000</v>
      </c>
      <c r="C93" s="29">
        <v>0</v>
      </c>
      <c r="D93" s="29">
        <v>0</v>
      </c>
    </row>
    <row r="94" spans="1:8" s="100" customFormat="1" ht="15.75" x14ac:dyDescent="0.25">
      <c r="A94" s="122" t="s">
        <v>56</v>
      </c>
      <c r="B94" s="31">
        <v>100000</v>
      </c>
      <c r="C94" s="36"/>
      <c r="D94" s="36"/>
      <c r="E94" s="99"/>
      <c r="F94" s="99"/>
      <c r="G94" s="99"/>
      <c r="H94" s="99"/>
    </row>
    <row r="95" spans="1:8" s="100" customFormat="1" ht="15.75" x14ac:dyDescent="0.25">
      <c r="A95" s="122"/>
      <c r="B95" s="31"/>
      <c r="C95" s="36"/>
      <c r="D95" s="36"/>
      <c r="E95" s="99"/>
      <c r="F95" s="99"/>
      <c r="G95" s="99"/>
      <c r="H95" s="99"/>
    </row>
    <row r="96" spans="1:8" s="100" customFormat="1" ht="15.75" x14ac:dyDescent="0.25">
      <c r="A96" s="122"/>
      <c r="B96" s="31"/>
      <c r="C96" s="36"/>
      <c r="D96" s="36"/>
      <c r="E96" s="99"/>
      <c r="F96" s="99"/>
      <c r="G96" s="99"/>
      <c r="H96" s="99"/>
    </row>
    <row r="97" spans="1:8" s="100" customFormat="1" ht="15.75" x14ac:dyDescent="0.25">
      <c r="A97" s="122"/>
      <c r="B97" s="31"/>
      <c r="C97" s="36"/>
      <c r="D97" s="36"/>
      <c r="E97" s="99"/>
      <c r="F97" s="99"/>
      <c r="G97" s="99"/>
      <c r="H97" s="99"/>
    </row>
    <row r="98" spans="1:8" s="100" customFormat="1" ht="15.75" x14ac:dyDescent="0.25">
      <c r="A98" s="122"/>
      <c r="B98" s="31"/>
      <c r="C98" s="36"/>
      <c r="D98" s="36"/>
      <c r="E98" s="99"/>
      <c r="F98" s="99"/>
      <c r="G98" s="99"/>
      <c r="H98" s="99"/>
    </row>
    <row r="99" spans="1:8" s="100" customFormat="1" ht="15.75" x14ac:dyDescent="0.25">
      <c r="A99" s="122"/>
      <c r="B99" s="31"/>
      <c r="C99" s="36"/>
      <c r="D99" s="36"/>
      <c r="E99" s="99"/>
      <c r="F99" s="99"/>
      <c r="G99" s="99"/>
      <c r="H99" s="99"/>
    </row>
    <row r="100" spans="1:8" s="100" customFormat="1" ht="15.75" x14ac:dyDescent="0.25">
      <c r="A100" s="122"/>
      <c r="B100" s="31"/>
      <c r="C100" s="36"/>
      <c r="D100" s="36"/>
      <c r="E100" s="99"/>
      <c r="F100" s="99"/>
      <c r="G100" s="99"/>
      <c r="H100" s="99"/>
    </row>
    <row r="101" spans="1:8" s="100" customFormat="1" ht="15.75" x14ac:dyDescent="0.25">
      <c r="A101" s="122"/>
      <c r="B101" s="31"/>
      <c r="C101" s="36"/>
      <c r="D101" s="36"/>
      <c r="E101" s="99"/>
      <c r="F101" s="99"/>
      <c r="G101" s="99"/>
      <c r="H101" s="99"/>
    </row>
    <row r="102" spans="1:8" s="100" customFormat="1" ht="15.75" x14ac:dyDescent="0.25">
      <c r="A102" s="122"/>
      <c r="B102" s="31"/>
      <c r="C102" s="36"/>
      <c r="D102" s="36"/>
      <c r="E102" s="99"/>
      <c r="F102" s="99"/>
      <c r="G102" s="99"/>
      <c r="H102" s="99"/>
    </row>
    <row r="103" spans="1:8" s="100" customFormat="1" ht="15.75" x14ac:dyDescent="0.25">
      <c r="A103" s="122"/>
      <c r="B103" s="31"/>
      <c r="C103" s="36"/>
      <c r="D103" s="36"/>
      <c r="E103" s="99"/>
      <c r="F103" s="99"/>
      <c r="G103" s="99"/>
      <c r="H103" s="99"/>
    </row>
    <row r="104" spans="1:8" s="100" customFormat="1" ht="15.75" x14ac:dyDescent="0.25">
      <c r="A104" s="122"/>
      <c r="B104" s="31"/>
      <c r="C104" s="36"/>
      <c r="D104" s="36"/>
      <c r="E104" s="99"/>
      <c r="F104" s="99"/>
      <c r="G104" s="99"/>
      <c r="H104" s="99"/>
    </row>
    <row r="105" spans="1:8" s="100" customFormat="1" ht="15.75" x14ac:dyDescent="0.25">
      <c r="A105" s="67" t="s">
        <v>122</v>
      </c>
      <c r="B105" s="68">
        <v>12992144</v>
      </c>
      <c r="C105" s="68">
        <v>13404606</v>
      </c>
      <c r="D105" s="68">
        <v>13776856</v>
      </c>
      <c r="E105" s="99"/>
      <c r="F105" s="99"/>
      <c r="G105" s="99"/>
      <c r="H105" s="99"/>
    </row>
    <row r="106" spans="1:8" ht="13.5" customHeight="1" x14ac:dyDescent="0.25">
      <c r="A106" s="28" t="s">
        <v>123</v>
      </c>
      <c r="B106" s="29">
        <v>12992144</v>
      </c>
      <c r="C106" s="29">
        <v>13404606</v>
      </c>
      <c r="D106" s="29">
        <v>13776856</v>
      </c>
    </row>
    <row r="107" spans="1:8" s="147" customFormat="1" ht="12.75" customHeight="1" x14ac:dyDescent="0.2">
      <c r="A107" s="144" t="s">
        <v>105</v>
      </c>
      <c r="B107" s="145">
        <v>12992144</v>
      </c>
      <c r="C107" s="145">
        <v>13404606</v>
      </c>
      <c r="D107" s="145">
        <v>13776856</v>
      </c>
      <c r="E107" s="146"/>
      <c r="F107" s="146"/>
      <c r="G107" s="146"/>
      <c r="H107" s="146"/>
    </row>
    <row r="108" spans="1:8" ht="13.5" customHeight="1" x14ac:dyDescent="0.25">
      <c r="A108" s="28" t="s">
        <v>125</v>
      </c>
      <c r="B108" s="29">
        <v>8732538</v>
      </c>
      <c r="C108" s="29">
        <v>9145000</v>
      </c>
      <c r="D108" s="29">
        <v>9517250</v>
      </c>
    </row>
    <row r="109" spans="1:8" ht="13.5" customHeight="1" x14ac:dyDescent="0.25">
      <c r="A109" s="26" t="s">
        <v>126</v>
      </c>
      <c r="B109" s="27">
        <v>895000</v>
      </c>
      <c r="C109" s="27">
        <v>895000</v>
      </c>
      <c r="D109" s="27">
        <v>895000</v>
      </c>
    </row>
    <row r="110" spans="1:8" s="147" customFormat="1" ht="12.75" customHeight="1" x14ac:dyDescent="0.2">
      <c r="A110" s="144" t="s">
        <v>105</v>
      </c>
      <c r="B110" s="145">
        <v>895000</v>
      </c>
      <c r="C110" s="145">
        <v>895000</v>
      </c>
      <c r="D110" s="145">
        <v>895000</v>
      </c>
      <c r="E110" s="146"/>
      <c r="F110" s="146"/>
      <c r="G110" s="146"/>
      <c r="H110" s="146"/>
    </row>
    <row r="111" spans="1:8" s="100" customFormat="1" ht="13.5" customHeight="1" x14ac:dyDescent="0.25">
      <c r="A111" s="140" t="s">
        <v>53</v>
      </c>
      <c r="B111" s="29">
        <v>875000</v>
      </c>
      <c r="C111" s="29">
        <v>875000</v>
      </c>
      <c r="D111" s="29">
        <v>875000</v>
      </c>
      <c r="E111" s="99"/>
      <c r="F111" s="99"/>
      <c r="G111" s="99"/>
      <c r="H111" s="99"/>
    </row>
    <row r="112" spans="1:8" ht="13.5" customHeight="1" x14ac:dyDescent="0.25">
      <c r="A112" s="122" t="s">
        <v>54</v>
      </c>
      <c r="B112" s="31">
        <v>100000</v>
      </c>
      <c r="C112" s="36"/>
      <c r="D112" s="36"/>
    </row>
    <row r="113" spans="1:8" ht="13.5" customHeight="1" x14ac:dyDescent="0.25">
      <c r="A113" s="122" t="s">
        <v>55</v>
      </c>
      <c r="B113" s="31">
        <v>10000</v>
      </c>
      <c r="C113" s="36"/>
      <c r="D113" s="36"/>
    </row>
    <row r="114" spans="1:8" s="100" customFormat="1" ht="13.5" customHeight="1" x14ac:dyDescent="0.25">
      <c r="A114" s="122" t="s">
        <v>56</v>
      </c>
      <c r="B114" s="31">
        <v>705000</v>
      </c>
      <c r="C114" s="36"/>
      <c r="D114" s="36"/>
      <c r="E114" s="99"/>
      <c r="F114" s="99"/>
      <c r="G114" s="99"/>
      <c r="H114" s="99"/>
    </row>
    <row r="115" spans="1:8" s="100" customFormat="1" ht="13.5" customHeight="1" x14ac:dyDescent="0.25">
      <c r="A115" s="122" t="s">
        <v>58</v>
      </c>
      <c r="B115" s="31">
        <v>60000</v>
      </c>
      <c r="C115" s="36"/>
      <c r="D115" s="36"/>
      <c r="E115" s="99"/>
      <c r="F115" s="99"/>
      <c r="G115" s="99"/>
      <c r="H115" s="99"/>
    </row>
    <row r="116" spans="1:8" ht="13.5" customHeight="1" x14ac:dyDescent="0.25">
      <c r="A116" s="140" t="s">
        <v>69</v>
      </c>
      <c r="B116" s="29">
        <v>20000</v>
      </c>
      <c r="C116" s="29">
        <v>20000</v>
      </c>
      <c r="D116" s="29">
        <v>20000</v>
      </c>
    </row>
    <row r="117" spans="1:8" ht="13.5" customHeight="1" x14ac:dyDescent="0.25">
      <c r="A117" s="122" t="s">
        <v>70</v>
      </c>
      <c r="B117" s="31">
        <v>20000</v>
      </c>
      <c r="C117" s="36"/>
      <c r="D117" s="36"/>
    </row>
    <row r="118" spans="1:8" s="100" customFormat="1" ht="13.5" customHeight="1" x14ac:dyDescent="0.25">
      <c r="A118" s="26" t="s">
        <v>127</v>
      </c>
      <c r="B118" s="27">
        <v>7582538</v>
      </c>
      <c r="C118" s="27">
        <v>7995000</v>
      </c>
      <c r="D118" s="27">
        <v>8367250</v>
      </c>
      <c r="E118" s="99"/>
      <c r="F118" s="99"/>
      <c r="G118" s="99"/>
      <c r="H118" s="99"/>
    </row>
    <row r="119" spans="1:8" s="147" customFormat="1" ht="11.25" customHeight="1" x14ac:dyDescent="0.2">
      <c r="A119" s="144" t="s">
        <v>105</v>
      </c>
      <c r="B119" s="145">
        <v>7582538</v>
      </c>
      <c r="C119" s="145">
        <v>7995000</v>
      </c>
      <c r="D119" s="145">
        <v>8367250</v>
      </c>
      <c r="E119" s="146"/>
      <c r="F119" s="146"/>
      <c r="G119" s="146"/>
      <c r="H119" s="146"/>
    </row>
    <row r="120" spans="1:8" s="77" customFormat="1" ht="13.5" customHeight="1" x14ac:dyDescent="0.25">
      <c r="A120" s="140" t="s">
        <v>53</v>
      </c>
      <c r="B120" s="29">
        <v>7412538</v>
      </c>
      <c r="C120" s="29">
        <v>7825000</v>
      </c>
      <c r="D120" s="29">
        <v>8197250</v>
      </c>
      <c r="E120" s="76"/>
      <c r="F120" s="76"/>
      <c r="G120" s="76"/>
      <c r="H120" s="76"/>
    </row>
    <row r="121" spans="1:8" s="100" customFormat="1" ht="13.5" customHeight="1" x14ac:dyDescent="0.25">
      <c r="A121" s="122" t="s">
        <v>55</v>
      </c>
      <c r="B121" s="31">
        <v>2032538</v>
      </c>
      <c r="C121" s="36"/>
      <c r="D121" s="36"/>
      <c r="E121" s="99"/>
      <c r="F121" s="99"/>
      <c r="G121" s="99"/>
      <c r="H121" s="99"/>
    </row>
    <row r="122" spans="1:8" ht="13.5" customHeight="1" x14ac:dyDescent="0.25">
      <c r="A122" s="122" t="s">
        <v>56</v>
      </c>
      <c r="B122" s="31">
        <v>5000000</v>
      </c>
      <c r="C122" s="36"/>
      <c r="D122" s="36"/>
    </row>
    <row r="123" spans="1:8" ht="13.5" customHeight="1" x14ac:dyDescent="0.25">
      <c r="A123" s="122" t="s">
        <v>58</v>
      </c>
      <c r="B123" s="31">
        <v>380000</v>
      </c>
      <c r="C123" s="36"/>
      <c r="D123" s="36"/>
    </row>
    <row r="124" spans="1:8" ht="13.5" customHeight="1" x14ac:dyDescent="0.25">
      <c r="A124" s="140" t="s">
        <v>77</v>
      </c>
      <c r="B124" s="29">
        <v>170000</v>
      </c>
      <c r="C124" s="29">
        <v>170000</v>
      </c>
      <c r="D124" s="29">
        <v>170000</v>
      </c>
    </row>
    <row r="125" spans="1:8" s="100" customFormat="1" ht="13.5" customHeight="1" x14ac:dyDescent="0.25">
      <c r="A125" s="122" t="s">
        <v>79</v>
      </c>
      <c r="B125" s="31">
        <v>160000</v>
      </c>
      <c r="C125" s="36"/>
      <c r="D125" s="36"/>
      <c r="E125" s="99"/>
      <c r="F125" s="99"/>
      <c r="G125" s="99"/>
      <c r="H125" s="99"/>
    </row>
    <row r="126" spans="1:8" s="100" customFormat="1" ht="13.5" customHeight="1" x14ac:dyDescent="0.25">
      <c r="A126" s="122" t="s">
        <v>81</v>
      </c>
      <c r="B126" s="31">
        <v>10000</v>
      </c>
      <c r="C126" s="36"/>
      <c r="D126" s="36"/>
      <c r="E126" s="99"/>
      <c r="F126" s="99"/>
      <c r="G126" s="99"/>
      <c r="H126" s="99"/>
    </row>
    <row r="127" spans="1:8" s="112" customFormat="1" ht="13.5" customHeight="1" x14ac:dyDescent="0.25">
      <c r="A127" s="26" t="s">
        <v>128</v>
      </c>
      <c r="B127" s="27">
        <v>10000</v>
      </c>
      <c r="C127" s="27">
        <v>10000</v>
      </c>
      <c r="D127" s="27">
        <v>10000</v>
      </c>
      <c r="E127" s="111"/>
      <c r="F127" s="111"/>
      <c r="G127" s="111"/>
      <c r="H127" s="111"/>
    </row>
    <row r="128" spans="1:8" s="147" customFormat="1" ht="11.25" customHeight="1" x14ac:dyDescent="0.2">
      <c r="A128" s="144" t="s">
        <v>105</v>
      </c>
      <c r="B128" s="145">
        <v>10000</v>
      </c>
      <c r="C128" s="145">
        <v>10000</v>
      </c>
      <c r="D128" s="145">
        <v>10000</v>
      </c>
      <c r="E128" s="146"/>
      <c r="F128" s="146"/>
      <c r="G128" s="146"/>
      <c r="H128" s="146"/>
    </row>
    <row r="129" spans="1:8" s="100" customFormat="1" ht="13.5" customHeight="1" x14ac:dyDescent="0.25">
      <c r="A129" s="140" t="s">
        <v>53</v>
      </c>
      <c r="B129" s="29">
        <v>10000</v>
      </c>
      <c r="C129" s="29">
        <v>10000</v>
      </c>
      <c r="D129" s="29">
        <v>10000</v>
      </c>
      <c r="E129" s="99"/>
      <c r="F129" s="99"/>
      <c r="G129" s="99"/>
      <c r="H129" s="99"/>
    </row>
    <row r="130" spans="1:8" ht="13.5" customHeight="1" x14ac:dyDescent="0.25">
      <c r="A130" s="122" t="s">
        <v>58</v>
      </c>
      <c r="B130" s="31">
        <v>10000</v>
      </c>
      <c r="C130" s="36"/>
      <c r="D130" s="36"/>
    </row>
    <row r="131" spans="1:8" s="112" customFormat="1" ht="13.5" customHeight="1" x14ac:dyDescent="0.25">
      <c r="A131" s="26" t="s">
        <v>129</v>
      </c>
      <c r="B131" s="27">
        <v>145000</v>
      </c>
      <c r="C131" s="27">
        <v>145000</v>
      </c>
      <c r="D131" s="27">
        <v>145000</v>
      </c>
      <c r="E131" s="111"/>
      <c r="F131" s="111"/>
      <c r="G131" s="111"/>
      <c r="H131" s="111"/>
    </row>
    <row r="132" spans="1:8" s="147" customFormat="1" ht="12" customHeight="1" x14ac:dyDescent="0.2">
      <c r="A132" s="144" t="s">
        <v>105</v>
      </c>
      <c r="B132" s="145">
        <v>145000</v>
      </c>
      <c r="C132" s="145">
        <v>145000</v>
      </c>
      <c r="D132" s="145">
        <v>145000</v>
      </c>
      <c r="E132" s="146"/>
      <c r="F132" s="146"/>
      <c r="G132" s="146"/>
      <c r="H132" s="146"/>
    </row>
    <row r="133" spans="1:8" ht="13.5" customHeight="1" x14ac:dyDescent="0.25">
      <c r="A133" s="140" t="s">
        <v>53</v>
      </c>
      <c r="B133" s="29">
        <v>140000</v>
      </c>
      <c r="C133" s="29">
        <v>140000</v>
      </c>
      <c r="D133" s="29">
        <v>140000</v>
      </c>
    </row>
    <row r="134" spans="1:8" ht="13.5" customHeight="1" x14ac:dyDescent="0.25">
      <c r="A134" s="122" t="s">
        <v>56</v>
      </c>
      <c r="B134" s="31">
        <v>20000</v>
      </c>
      <c r="C134" s="36"/>
      <c r="D134" s="36"/>
    </row>
    <row r="135" spans="1:8" ht="13.5" customHeight="1" x14ac:dyDescent="0.25">
      <c r="A135" s="122" t="s">
        <v>58</v>
      </c>
      <c r="B135" s="31">
        <v>120000</v>
      </c>
      <c r="C135" s="36"/>
      <c r="D135" s="36"/>
    </row>
    <row r="136" spans="1:8" ht="13.5" customHeight="1" x14ac:dyDescent="0.25">
      <c r="A136" s="140" t="s">
        <v>69</v>
      </c>
      <c r="B136" s="29">
        <v>5000</v>
      </c>
      <c r="C136" s="29">
        <v>5000</v>
      </c>
      <c r="D136" s="29">
        <v>5000</v>
      </c>
    </row>
    <row r="137" spans="1:8" s="100" customFormat="1" ht="13.5" customHeight="1" x14ac:dyDescent="0.25">
      <c r="A137" s="122" t="s">
        <v>70</v>
      </c>
      <c r="B137" s="31">
        <v>5000</v>
      </c>
      <c r="C137" s="36"/>
      <c r="D137" s="36"/>
      <c r="E137" s="99"/>
      <c r="F137" s="99"/>
      <c r="G137" s="99"/>
      <c r="H137" s="99"/>
    </row>
    <row r="138" spans="1:8" s="100" customFormat="1" ht="13.5" customHeight="1" x14ac:dyDescent="0.25">
      <c r="A138" s="26" t="s">
        <v>130</v>
      </c>
      <c r="B138" s="27">
        <v>100000</v>
      </c>
      <c r="C138" s="27">
        <v>100000</v>
      </c>
      <c r="D138" s="27">
        <v>100000</v>
      </c>
      <c r="E138" s="99"/>
      <c r="F138" s="99"/>
      <c r="G138" s="99"/>
      <c r="H138" s="99"/>
    </row>
    <row r="139" spans="1:8" s="147" customFormat="1" ht="12.75" customHeight="1" x14ac:dyDescent="0.2">
      <c r="A139" s="144" t="s">
        <v>105</v>
      </c>
      <c r="B139" s="145">
        <v>100000</v>
      </c>
      <c r="C139" s="145">
        <v>100000</v>
      </c>
      <c r="D139" s="145">
        <v>100000</v>
      </c>
      <c r="E139" s="146"/>
      <c r="F139" s="146"/>
      <c r="G139" s="146"/>
      <c r="H139" s="146"/>
    </row>
    <row r="140" spans="1:8" s="75" customFormat="1" ht="13.5" customHeight="1" x14ac:dyDescent="0.25">
      <c r="A140" s="148" t="s">
        <v>53</v>
      </c>
      <c r="B140" s="149">
        <v>40000</v>
      </c>
      <c r="C140" s="149">
        <v>40000</v>
      </c>
      <c r="D140" s="149">
        <v>40000</v>
      </c>
      <c r="E140" s="74"/>
      <c r="F140" s="74"/>
      <c r="G140" s="74"/>
      <c r="H140" s="74"/>
    </row>
    <row r="141" spans="1:8" s="75" customFormat="1" ht="13.5" customHeight="1" x14ac:dyDescent="0.25">
      <c r="A141" s="150" t="s">
        <v>56</v>
      </c>
      <c r="B141" s="151">
        <v>40000</v>
      </c>
      <c r="C141" s="152"/>
      <c r="D141" s="152"/>
      <c r="E141" s="74"/>
      <c r="F141" s="74"/>
      <c r="G141" s="74"/>
      <c r="H141" s="74"/>
    </row>
    <row r="142" spans="1:8" s="75" customFormat="1" ht="12.75" customHeight="1" x14ac:dyDescent="0.25">
      <c r="A142" s="148" t="s">
        <v>77</v>
      </c>
      <c r="B142" s="149">
        <v>60000</v>
      </c>
      <c r="C142" s="149">
        <v>60000</v>
      </c>
      <c r="D142" s="149">
        <v>60000</v>
      </c>
      <c r="E142" s="74"/>
      <c r="F142" s="74"/>
      <c r="G142" s="74"/>
      <c r="H142" s="74"/>
    </row>
    <row r="143" spans="1:8" s="75" customFormat="1" ht="12" customHeight="1" x14ac:dyDescent="0.25">
      <c r="A143" s="150" t="s">
        <v>82</v>
      </c>
      <c r="B143" s="151">
        <v>60000</v>
      </c>
      <c r="C143" s="152"/>
      <c r="D143" s="152"/>
      <c r="E143" s="74"/>
      <c r="F143" s="74"/>
      <c r="G143" s="74"/>
      <c r="H143" s="74"/>
    </row>
    <row r="144" spans="1:8" ht="15" customHeight="1" x14ac:dyDescent="0.25">
      <c r="A144" s="28" t="s">
        <v>315</v>
      </c>
      <c r="B144" s="29">
        <v>1520000</v>
      </c>
      <c r="C144" s="29">
        <v>1520000</v>
      </c>
      <c r="D144" s="29">
        <v>1520000</v>
      </c>
    </row>
    <row r="145" spans="1:8" ht="15" customHeight="1" x14ac:dyDescent="0.25">
      <c r="A145" s="26" t="s">
        <v>316</v>
      </c>
      <c r="B145" s="27">
        <v>1320000</v>
      </c>
      <c r="C145" s="27">
        <v>1320000</v>
      </c>
      <c r="D145" s="27">
        <v>1320000</v>
      </c>
    </row>
    <row r="146" spans="1:8" s="147" customFormat="1" ht="13.5" customHeight="1" x14ac:dyDescent="0.2">
      <c r="A146" s="144" t="s">
        <v>105</v>
      </c>
      <c r="B146" s="145">
        <v>1320000</v>
      </c>
      <c r="C146" s="145">
        <v>1320000</v>
      </c>
      <c r="D146" s="145">
        <v>1320000</v>
      </c>
      <c r="E146" s="146"/>
      <c r="F146" s="146"/>
      <c r="G146" s="146"/>
      <c r="H146" s="146"/>
    </row>
    <row r="147" spans="1:8" s="100" customFormat="1" ht="15" customHeight="1" x14ac:dyDescent="0.25">
      <c r="A147" s="140" t="s">
        <v>53</v>
      </c>
      <c r="B147" s="29">
        <v>1320000</v>
      </c>
      <c r="C147" s="29">
        <v>1320000</v>
      </c>
      <c r="D147" s="29">
        <v>1320000</v>
      </c>
      <c r="E147" s="99"/>
      <c r="F147" s="99"/>
      <c r="G147" s="99"/>
      <c r="H147" s="99"/>
    </row>
    <row r="148" spans="1:8" s="100" customFormat="1" ht="15" customHeight="1" x14ac:dyDescent="0.25">
      <c r="A148" s="122" t="s">
        <v>56</v>
      </c>
      <c r="B148" s="31">
        <v>1320000</v>
      </c>
      <c r="C148" s="36"/>
      <c r="D148" s="36"/>
      <c r="E148" s="99"/>
      <c r="F148" s="99"/>
      <c r="G148" s="99"/>
      <c r="H148" s="99"/>
    </row>
    <row r="149" spans="1:8" ht="15" customHeight="1" x14ac:dyDescent="0.25">
      <c r="A149" s="26" t="s">
        <v>317</v>
      </c>
      <c r="B149" s="27">
        <v>200000</v>
      </c>
      <c r="C149" s="27">
        <v>200000</v>
      </c>
      <c r="D149" s="27">
        <v>200000</v>
      </c>
    </row>
    <row r="150" spans="1:8" s="147" customFormat="1" ht="13.5" customHeight="1" x14ac:dyDescent="0.2">
      <c r="A150" s="144" t="s">
        <v>105</v>
      </c>
      <c r="B150" s="145">
        <v>200000</v>
      </c>
      <c r="C150" s="145">
        <v>200000</v>
      </c>
      <c r="D150" s="145">
        <v>200000</v>
      </c>
      <c r="E150" s="146"/>
      <c r="F150" s="146"/>
      <c r="G150" s="146"/>
      <c r="H150" s="146"/>
    </row>
    <row r="151" spans="1:8" ht="15" customHeight="1" x14ac:dyDescent="0.25">
      <c r="A151" s="140" t="s">
        <v>53</v>
      </c>
      <c r="B151" s="29">
        <v>150000</v>
      </c>
      <c r="C151" s="29">
        <v>150000</v>
      </c>
      <c r="D151" s="29">
        <v>150000</v>
      </c>
    </row>
    <row r="152" spans="1:8" s="100" customFormat="1" ht="15" customHeight="1" x14ac:dyDescent="0.25">
      <c r="A152" s="122" t="s">
        <v>56</v>
      </c>
      <c r="B152" s="31">
        <v>150000</v>
      </c>
      <c r="C152" s="36"/>
      <c r="D152" s="36"/>
      <c r="E152" s="99"/>
      <c r="F152" s="99"/>
      <c r="G152" s="99"/>
      <c r="H152" s="99"/>
    </row>
    <row r="153" spans="1:8" ht="15" customHeight="1" x14ac:dyDescent="0.25">
      <c r="A153" s="140" t="s">
        <v>77</v>
      </c>
      <c r="B153" s="29">
        <v>50000</v>
      </c>
      <c r="C153" s="29">
        <v>50000</v>
      </c>
      <c r="D153" s="29">
        <v>50000</v>
      </c>
    </row>
    <row r="154" spans="1:8" ht="15" customHeight="1" x14ac:dyDescent="0.25">
      <c r="A154" s="122" t="s">
        <v>79</v>
      </c>
      <c r="B154" s="31">
        <v>50000</v>
      </c>
      <c r="C154" s="36"/>
      <c r="D154" s="36"/>
    </row>
    <row r="155" spans="1:8" ht="15" customHeight="1" x14ac:dyDescent="0.25">
      <c r="A155" s="122"/>
      <c r="B155" s="31"/>
      <c r="C155" s="36"/>
      <c r="D155" s="36"/>
    </row>
    <row r="156" spans="1:8" ht="15" customHeight="1" x14ac:dyDescent="0.25">
      <c r="A156" s="28" t="s">
        <v>131</v>
      </c>
      <c r="B156" s="29">
        <v>2739606</v>
      </c>
      <c r="C156" s="29">
        <v>2739606</v>
      </c>
      <c r="D156" s="29">
        <v>2739606</v>
      </c>
    </row>
    <row r="157" spans="1:8" s="100" customFormat="1" ht="15" customHeight="1" x14ac:dyDescent="0.25">
      <c r="A157" s="26" t="s">
        <v>132</v>
      </c>
      <c r="B157" s="27">
        <v>1150000</v>
      </c>
      <c r="C157" s="27">
        <v>1150000</v>
      </c>
      <c r="D157" s="27">
        <v>1150000</v>
      </c>
      <c r="E157" s="99"/>
      <c r="F157" s="99"/>
      <c r="G157" s="99"/>
      <c r="H157" s="99"/>
    </row>
    <row r="158" spans="1:8" s="147" customFormat="1" ht="13.5" customHeight="1" x14ac:dyDescent="0.2">
      <c r="A158" s="144" t="s">
        <v>105</v>
      </c>
      <c r="B158" s="145">
        <v>1150000</v>
      </c>
      <c r="C158" s="145">
        <v>1150000</v>
      </c>
      <c r="D158" s="145">
        <v>1150000</v>
      </c>
      <c r="E158" s="146"/>
      <c r="F158" s="146"/>
      <c r="G158" s="146"/>
      <c r="H158" s="146"/>
    </row>
    <row r="159" spans="1:8" ht="15" customHeight="1" x14ac:dyDescent="0.25">
      <c r="A159" s="140" t="s">
        <v>53</v>
      </c>
      <c r="B159" s="29">
        <v>1150000</v>
      </c>
      <c r="C159" s="29">
        <v>1150000</v>
      </c>
      <c r="D159" s="29">
        <v>1150000</v>
      </c>
    </row>
    <row r="160" spans="1:8" s="100" customFormat="1" ht="15" customHeight="1" x14ac:dyDescent="0.25">
      <c r="A160" s="122" t="s">
        <v>56</v>
      </c>
      <c r="B160" s="31">
        <v>1150000</v>
      </c>
      <c r="C160" s="36"/>
      <c r="D160" s="36"/>
      <c r="E160" s="99"/>
      <c r="F160" s="99"/>
      <c r="G160" s="99"/>
      <c r="H160" s="99"/>
    </row>
    <row r="161" spans="1:8" s="100" customFormat="1" ht="15" customHeight="1" x14ac:dyDescent="0.25">
      <c r="A161" s="26" t="s">
        <v>133</v>
      </c>
      <c r="B161" s="27">
        <v>68000</v>
      </c>
      <c r="C161" s="27">
        <v>68000</v>
      </c>
      <c r="D161" s="27">
        <v>68000</v>
      </c>
      <c r="E161" s="99"/>
      <c r="F161" s="99"/>
      <c r="G161" s="99"/>
      <c r="H161" s="99"/>
    </row>
    <row r="162" spans="1:8" s="147" customFormat="1" ht="13.5" customHeight="1" x14ac:dyDescent="0.2">
      <c r="A162" s="144" t="s">
        <v>105</v>
      </c>
      <c r="B162" s="145">
        <v>68000</v>
      </c>
      <c r="C162" s="145">
        <v>68000</v>
      </c>
      <c r="D162" s="145">
        <v>68000</v>
      </c>
      <c r="E162" s="146"/>
      <c r="F162" s="146"/>
      <c r="G162" s="146"/>
      <c r="H162" s="146"/>
    </row>
    <row r="163" spans="1:8" ht="15" customHeight="1" x14ac:dyDescent="0.25">
      <c r="A163" s="140" t="s">
        <v>53</v>
      </c>
      <c r="B163" s="29">
        <v>68000</v>
      </c>
      <c r="C163" s="29">
        <v>68000</v>
      </c>
      <c r="D163" s="29">
        <v>68000</v>
      </c>
    </row>
    <row r="164" spans="1:8" ht="15" customHeight="1" x14ac:dyDescent="0.25">
      <c r="A164" s="122" t="s">
        <v>54</v>
      </c>
      <c r="B164" s="31">
        <v>8000</v>
      </c>
      <c r="C164" s="36"/>
      <c r="D164" s="36"/>
    </row>
    <row r="165" spans="1:8" ht="15" customHeight="1" x14ac:dyDescent="0.25">
      <c r="A165" s="122" t="s">
        <v>56</v>
      </c>
      <c r="B165" s="31">
        <v>60000</v>
      </c>
      <c r="C165" s="36"/>
      <c r="D165" s="36"/>
    </row>
    <row r="166" spans="1:8" s="112" customFormat="1" ht="15" customHeight="1" x14ac:dyDescent="0.25">
      <c r="A166" s="26" t="s">
        <v>134</v>
      </c>
      <c r="B166" s="27">
        <v>1521606</v>
      </c>
      <c r="C166" s="27">
        <v>1521606</v>
      </c>
      <c r="D166" s="27">
        <v>1521606</v>
      </c>
      <c r="E166" s="111"/>
      <c r="F166" s="111"/>
      <c r="G166" s="111"/>
      <c r="H166" s="111"/>
    </row>
    <row r="167" spans="1:8" s="147" customFormat="1" ht="13.5" customHeight="1" x14ac:dyDescent="0.2">
      <c r="A167" s="144" t="s">
        <v>105</v>
      </c>
      <c r="B167" s="145">
        <v>1521606</v>
      </c>
      <c r="C167" s="145">
        <v>1521606</v>
      </c>
      <c r="D167" s="145">
        <v>1521606</v>
      </c>
      <c r="E167" s="146"/>
      <c r="F167" s="146"/>
      <c r="G167" s="146"/>
      <c r="H167" s="146"/>
    </row>
    <row r="168" spans="1:8" s="100" customFormat="1" ht="15" customHeight="1" x14ac:dyDescent="0.25">
      <c r="A168" s="140" t="s">
        <v>53</v>
      </c>
      <c r="B168" s="29">
        <v>483606</v>
      </c>
      <c r="C168" s="29">
        <v>483606</v>
      </c>
      <c r="D168" s="29">
        <v>483606</v>
      </c>
      <c r="E168" s="99"/>
      <c r="F168" s="99"/>
      <c r="G168" s="99"/>
      <c r="H168" s="99"/>
    </row>
    <row r="169" spans="1:8" ht="15" customHeight="1" x14ac:dyDescent="0.25">
      <c r="A169" s="122" t="s">
        <v>56</v>
      </c>
      <c r="B169" s="31">
        <v>483606</v>
      </c>
      <c r="C169" s="36"/>
      <c r="D169" s="36"/>
    </row>
    <row r="170" spans="1:8" s="97" customFormat="1" ht="15" customHeight="1" x14ac:dyDescent="0.25">
      <c r="A170" s="140" t="s">
        <v>75</v>
      </c>
      <c r="B170" s="29">
        <v>18000</v>
      </c>
      <c r="C170" s="29">
        <v>18000</v>
      </c>
      <c r="D170" s="29">
        <v>18000</v>
      </c>
      <c r="E170" s="96"/>
      <c r="F170" s="96"/>
      <c r="G170" s="96"/>
      <c r="H170" s="96"/>
    </row>
    <row r="171" spans="1:8" ht="15" customHeight="1" x14ac:dyDescent="0.25">
      <c r="A171" s="122" t="s">
        <v>76</v>
      </c>
      <c r="B171" s="31">
        <v>18000</v>
      </c>
      <c r="C171" s="36"/>
      <c r="D171" s="36"/>
    </row>
    <row r="172" spans="1:8" s="100" customFormat="1" ht="15" customHeight="1" x14ac:dyDescent="0.25">
      <c r="A172" s="140" t="s">
        <v>77</v>
      </c>
      <c r="B172" s="29">
        <v>950000</v>
      </c>
      <c r="C172" s="29">
        <v>950000</v>
      </c>
      <c r="D172" s="29">
        <v>950000</v>
      </c>
      <c r="E172" s="99"/>
      <c r="F172" s="99"/>
      <c r="G172" s="99"/>
      <c r="H172" s="99"/>
    </row>
    <row r="173" spans="1:8" ht="15" customHeight="1" x14ac:dyDescent="0.25">
      <c r="A173" s="122" t="s">
        <v>79</v>
      </c>
      <c r="B173" s="31">
        <v>750000</v>
      </c>
      <c r="C173" s="36"/>
      <c r="D173" s="36"/>
    </row>
    <row r="174" spans="1:8" ht="15" customHeight="1" x14ac:dyDescent="0.25">
      <c r="A174" s="122" t="s">
        <v>82</v>
      </c>
      <c r="B174" s="31">
        <v>200000</v>
      </c>
      <c r="C174" s="36"/>
      <c r="D174" s="36"/>
    </row>
    <row r="175" spans="1:8" ht="15" customHeight="1" x14ac:dyDescent="0.25">
      <c r="A175" s="140" t="s">
        <v>83</v>
      </c>
      <c r="B175" s="29">
        <v>70000</v>
      </c>
      <c r="C175" s="29">
        <v>70000</v>
      </c>
      <c r="D175" s="29">
        <v>70000</v>
      </c>
    </row>
    <row r="176" spans="1:8" s="100" customFormat="1" ht="15" customHeight="1" x14ac:dyDescent="0.25">
      <c r="A176" s="122" t="s">
        <v>85</v>
      </c>
      <c r="B176" s="31">
        <v>70000</v>
      </c>
      <c r="C176" s="36"/>
      <c r="D176" s="36"/>
      <c r="E176" s="99"/>
      <c r="F176" s="99"/>
      <c r="G176" s="99"/>
      <c r="H176" s="99"/>
    </row>
    <row r="177" spans="1:8" s="100" customFormat="1" ht="15" customHeight="1" x14ac:dyDescent="0.25">
      <c r="A177" s="122"/>
      <c r="B177" s="31"/>
      <c r="C177" s="36"/>
      <c r="D177" s="36"/>
      <c r="E177" s="99"/>
      <c r="F177" s="99"/>
      <c r="G177" s="99"/>
      <c r="H177" s="99"/>
    </row>
    <row r="178" spans="1:8" s="100" customFormat="1" ht="15" customHeight="1" x14ac:dyDescent="0.25">
      <c r="A178" s="122"/>
      <c r="B178" s="31"/>
      <c r="C178" s="36"/>
      <c r="D178" s="36"/>
      <c r="E178" s="99"/>
      <c r="F178" s="99"/>
      <c r="G178" s="99"/>
      <c r="H178" s="99"/>
    </row>
    <row r="179" spans="1:8" ht="15.75" x14ac:dyDescent="0.25">
      <c r="A179" s="67" t="s">
        <v>135</v>
      </c>
      <c r="B179" s="68">
        <v>6900000</v>
      </c>
      <c r="C179" s="68">
        <v>7200000</v>
      </c>
      <c r="D179" s="68">
        <v>7500000</v>
      </c>
    </row>
    <row r="180" spans="1:8" s="100" customFormat="1" ht="13.5" customHeight="1" x14ac:dyDescent="0.25">
      <c r="A180" s="28" t="s">
        <v>136</v>
      </c>
      <c r="B180" s="29">
        <v>6900000</v>
      </c>
      <c r="C180" s="29">
        <v>7200000</v>
      </c>
      <c r="D180" s="29">
        <v>7500000</v>
      </c>
      <c r="E180" s="99"/>
      <c r="F180" s="99"/>
      <c r="G180" s="99"/>
      <c r="H180" s="99"/>
    </row>
    <row r="181" spans="1:8" s="147" customFormat="1" ht="13.5" customHeight="1" x14ac:dyDescent="0.2">
      <c r="A181" s="144" t="s">
        <v>105</v>
      </c>
      <c r="B181" s="145">
        <v>6390000</v>
      </c>
      <c r="C181" s="145">
        <v>6590000</v>
      </c>
      <c r="D181" s="145">
        <v>6590000</v>
      </c>
      <c r="E181" s="146"/>
      <c r="F181" s="146"/>
      <c r="G181" s="146"/>
      <c r="H181" s="146"/>
    </row>
    <row r="182" spans="1:8" s="147" customFormat="1" ht="13.5" customHeight="1" x14ac:dyDescent="0.2">
      <c r="A182" s="144" t="s">
        <v>137</v>
      </c>
      <c r="B182" s="145">
        <v>300000</v>
      </c>
      <c r="C182" s="145">
        <v>300000</v>
      </c>
      <c r="D182" s="145">
        <v>300000</v>
      </c>
      <c r="E182" s="146"/>
      <c r="F182" s="146"/>
      <c r="G182" s="146"/>
      <c r="H182" s="146"/>
    </row>
    <row r="183" spans="1:8" s="147" customFormat="1" ht="13.5" customHeight="1" x14ac:dyDescent="0.2">
      <c r="A183" s="144" t="s">
        <v>150</v>
      </c>
      <c r="B183" s="145">
        <v>200000</v>
      </c>
      <c r="C183" s="145">
        <v>300000</v>
      </c>
      <c r="D183" s="145">
        <v>600000</v>
      </c>
      <c r="E183" s="146"/>
      <c r="F183" s="146"/>
      <c r="G183" s="146"/>
      <c r="H183" s="146"/>
    </row>
    <row r="184" spans="1:8" s="147" customFormat="1" ht="13.5" customHeight="1" x14ac:dyDescent="0.2">
      <c r="A184" s="144" t="s">
        <v>138</v>
      </c>
      <c r="B184" s="145">
        <v>10000</v>
      </c>
      <c r="C184" s="145">
        <v>10000</v>
      </c>
      <c r="D184" s="145">
        <v>10000</v>
      </c>
      <c r="E184" s="146"/>
      <c r="F184" s="146"/>
      <c r="G184" s="146"/>
      <c r="H184" s="146"/>
    </row>
    <row r="185" spans="1:8" s="77" customFormat="1" ht="15.75" x14ac:dyDescent="0.25">
      <c r="A185" s="141"/>
      <c r="B185" s="142"/>
      <c r="C185" s="142"/>
      <c r="D185" s="142"/>
      <c r="E185" s="76"/>
      <c r="F185" s="76"/>
      <c r="G185" s="76"/>
      <c r="H185" s="76"/>
    </row>
    <row r="186" spans="1:8" ht="15.75" x14ac:dyDescent="0.25">
      <c r="A186" s="28" t="s">
        <v>125</v>
      </c>
      <c r="B186" s="29">
        <v>17000</v>
      </c>
      <c r="C186" s="29">
        <v>17000</v>
      </c>
      <c r="D186" s="29">
        <v>17000</v>
      </c>
    </row>
    <row r="187" spans="1:8" ht="15.75" x14ac:dyDescent="0.25">
      <c r="A187" s="26" t="s">
        <v>126</v>
      </c>
      <c r="B187" s="27">
        <v>17000</v>
      </c>
      <c r="C187" s="27">
        <v>17000</v>
      </c>
      <c r="D187" s="27">
        <v>17000</v>
      </c>
    </row>
    <row r="188" spans="1:8" s="147" customFormat="1" ht="14.25" customHeight="1" x14ac:dyDescent="0.2">
      <c r="A188" s="144" t="s">
        <v>105</v>
      </c>
      <c r="B188" s="145">
        <v>17000</v>
      </c>
      <c r="C188" s="145">
        <v>17000</v>
      </c>
      <c r="D188" s="145">
        <v>17000</v>
      </c>
      <c r="E188" s="146"/>
      <c r="F188" s="146"/>
      <c r="G188" s="146"/>
      <c r="H188" s="146"/>
    </row>
    <row r="189" spans="1:8" s="112" customFormat="1" ht="14.25" customHeight="1" x14ac:dyDescent="0.25">
      <c r="A189" s="140" t="s">
        <v>53</v>
      </c>
      <c r="B189" s="29">
        <v>17000</v>
      </c>
      <c r="C189" s="29">
        <v>17000</v>
      </c>
      <c r="D189" s="29">
        <v>17000</v>
      </c>
      <c r="E189" s="111"/>
      <c r="F189" s="111"/>
      <c r="G189" s="111"/>
      <c r="H189" s="111"/>
    </row>
    <row r="190" spans="1:8" s="100" customFormat="1" ht="14.25" customHeight="1" x14ac:dyDescent="0.25">
      <c r="A190" s="122" t="s">
        <v>54</v>
      </c>
      <c r="B190" s="31">
        <v>4000</v>
      </c>
      <c r="C190" s="36"/>
      <c r="D190" s="36"/>
      <c r="E190" s="99"/>
      <c r="F190" s="99"/>
      <c r="G190" s="99"/>
      <c r="H190" s="99"/>
    </row>
    <row r="191" spans="1:8" s="100" customFormat="1" ht="14.25" customHeight="1" x14ac:dyDescent="0.25">
      <c r="A191" s="122" t="s">
        <v>55</v>
      </c>
      <c r="B191" s="31">
        <v>8000</v>
      </c>
      <c r="C191" s="36"/>
      <c r="D191" s="36"/>
      <c r="E191" s="99"/>
      <c r="F191" s="99"/>
      <c r="G191" s="99"/>
      <c r="H191" s="99"/>
    </row>
    <row r="192" spans="1:8" ht="14.25" customHeight="1" x14ac:dyDescent="0.25">
      <c r="A192" s="122" t="s">
        <v>58</v>
      </c>
      <c r="B192" s="31">
        <v>5000</v>
      </c>
      <c r="C192" s="36"/>
      <c r="D192" s="36"/>
    </row>
    <row r="193" spans="1:8" ht="14.25" customHeight="1" x14ac:dyDescent="0.25">
      <c r="A193" s="28" t="s">
        <v>139</v>
      </c>
      <c r="B193" s="29">
        <v>5218000</v>
      </c>
      <c r="C193" s="29">
        <v>5518000</v>
      </c>
      <c r="D193" s="29">
        <v>5818000</v>
      </c>
    </row>
    <row r="194" spans="1:8" s="100" customFormat="1" ht="15.75" x14ac:dyDescent="0.25">
      <c r="A194" s="26" t="s">
        <v>140</v>
      </c>
      <c r="B194" s="27">
        <v>12000</v>
      </c>
      <c r="C194" s="27">
        <v>12000</v>
      </c>
      <c r="D194" s="27">
        <v>12000</v>
      </c>
      <c r="E194" s="99"/>
      <c r="F194" s="99"/>
      <c r="G194" s="99"/>
      <c r="H194" s="99"/>
    </row>
    <row r="195" spans="1:8" s="147" customFormat="1" ht="14.25" customHeight="1" x14ac:dyDescent="0.2">
      <c r="A195" s="144" t="s">
        <v>105</v>
      </c>
      <c r="B195" s="145">
        <v>12000</v>
      </c>
      <c r="C195" s="145">
        <v>12000</v>
      </c>
      <c r="D195" s="145">
        <v>12000</v>
      </c>
      <c r="E195" s="146"/>
      <c r="F195" s="146"/>
      <c r="G195" s="146"/>
      <c r="H195" s="146"/>
    </row>
    <row r="196" spans="1:8" ht="14.25" customHeight="1" x14ac:dyDescent="0.25">
      <c r="A196" s="140" t="s">
        <v>53</v>
      </c>
      <c r="B196" s="29">
        <v>2000</v>
      </c>
      <c r="C196" s="29">
        <v>2000</v>
      </c>
      <c r="D196" s="29">
        <v>2000</v>
      </c>
    </row>
    <row r="197" spans="1:8" ht="14.25" customHeight="1" x14ac:dyDescent="0.25">
      <c r="A197" s="122" t="s">
        <v>58</v>
      </c>
      <c r="B197" s="31">
        <v>2000</v>
      </c>
      <c r="C197" s="36"/>
      <c r="D197" s="36"/>
    </row>
    <row r="198" spans="1:8" ht="14.25" customHeight="1" x14ac:dyDescent="0.25">
      <c r="A198" s="140" t="s">
        <v>66</v>
      </c>
      <c r="B198" s="29">
        <v>10000</v>
      </c>
      <c r="C198" s="29">
        <v>10000</v>
      </c>
      <c r="D198" s="29">
        <v>10000</v>
      </c>
    </row>
    <row r="199" spans="1:8" ht="14.25" customHeight="1" x14ac:dyDescent="0.25">
      <c r="A199" s="122" t="s">
        <v>68</v>
      </c>
      <c r="B199" s="31">
        <v>10000</v>
      </c>
      <c r="C199" s="36"/>
      <c r="D199" s="36"/>
    </row>
    <row r="200" spans="1:8" s="100" customFormat="1" ht="15.75" x14ac:dyDescent="0.25">
      <c r="A200" s="26" t="s">
        <v>141</v>
      </c>
      <c r="B200" s="27">
        <v>400000</v>
      </c>
      <c r="C200" s="27">
        <v>400000</v>
      </c>
      <c r="D200" s="27">
        <v>400000</v>
      </c>
      <c r="E200" s="99"/>
      <c r="F200" s="99"/>
      <c r="G200" s="99"/>
      <c r="H200" s="99"/>
    </row>
    <row r="201" spans="1:8" s="147" customFormat="1" ht="14.25" customHeight="1" x14ac:dyDescent="0.2">
      <c r="A201" s="144" t="s">
        <v>105</v>
      </c>
      <c r="B201" s="145">
        <v>200000</v>
      </c>
      <c r="C201" s="145">
        <v>200000</v>
      </c>
      <c r="D201" s="145">
        <v>200000</v>
      </c>
      <c r="E201" s="146"/>
      <c r="F201" s="146"/>
      <c r="G201" s="146"/>
      <c r="H201" s="146"/>
    </row>
    <row r="202" spans="1:8" s="100" customFormat="1" ht="14.25" customHeight="1" x14ac:dyDescent="0.25">
      <c r="A202" s="140" t="s">
        <v>71</v>
      </c>
      <c r="B202" s="29">
        <v>200000</v>
      </c>
      <c r="C202" s="29">
        <v>200000</v>
      </c>
      <c r="D202" s="29">
        <v>200000</v>
      </c>
      <c r="E202" s="99"/>
      <c r="F202" s="99"/>
      <c r="G202" s="99"/>
      <c r="H202" s="99"/>
    </row>
    <row r="203" spans="1:8" s="77" customFormat="1" ht="14.25" customHeight="1" x14ac:dyDescent="0.25">
      <c r="A203" s="122" t="s">
        <v>72</v>
      </c>
      <c r="B203" s="31">
        <v>200000</v>
      </c>
      <c r="C203" s="36"/>
      <c r="D203" s="36"/>
      <c r="E203" s="76"/>
      <c r="F203" s="76"/>
      <c r="G203" s="76"/>
      <c r="H203" s="76"/>
    </row>
    <row r="204" spans="1:8" s="147" customFormat="1" ht="14.25" customHeight="1" x14ac:dyDescent="0.2">
      <c r="A204" s="144" t="s">
        <v>137</v>
      </c>
      <c r="B204" s="145">
        <v>200000</v>
      </c>
      <c r="C204" s="145">
        <v>200000</v>
      </c>
      <c r="D204" s="145">
        <v>200000</v>
      </c>
      <c r="E204" s="146"/>
      <c r="F204" s="146"/>
      <c r="G204" s="146"/>
      <c r="H204" s="146"/>
    </row>
    <row r="205" spans="1:8" s="77" customFormat="1" ht="14.25" customHeight="1" x14ac:dyDescent="0.25">
      <c r="A205" s="140" t="s">
        <v>53</v>
      </c>
      <c r="B205" s="29">
        <v>70000</v>
      </c>
      <c r="C205" s="29">
        <v>70000</v>
      </c>
      <c r="D205" s="29">
        <v>70000</v>
      </c>
      <c r="E205" s="76"/>
      <c r="F205" s="76"/>
      <c r="G205" s="76"/>
      <c r="H205" s="76"/>
    </row>
    <row r="206" spans="1:8" s="100" customFormat="1" ht="14.25" customHeight="1" x14ac:dyDescent="0.25">
      <c r="A206" s="122" t="s">
        <v>56</v>
      </c>
      <c r="B206" s="31">
        <v>60000</v>
      </c>
      <c r="C206" s="36"/>
      <c r="D206" s="36"/>
      <c r="E206" s="99"/>
      <c r="F206" s="99"/>
      <c r="G206" s="99"/>
      <c r="H206" s="99"/>
    </row>
    <row r="207" spans="1:8" ht="14.25" customHeight="1" x14ac:dyDescent="0.25">
      <c r="A207" s="122" t="s">
        <v>58</v>
      </c>
      <c r="B207" s="31">
        <v>10000</v>
      </c>
      <c r="C207" s="36"/>
      <c r="D207" s="36"/>
    </row>
    <row r="208" spans="1:8" ht="14.25" customHeight="1" x14ac:dyDescent="0.25">
      <c r="A208" s="140" t="s">
        <v>62</v>
      </c>
      <c r="B208" s="29">
        <v>10000</v>
      </c>
      <c r="C208" s="29">
        <v>10000</v>
      </c>
      <c r="D208" s="29">
        <v>10000</v>
      </c>
    </row>
    <row r="209" spans="1:8" ht="14.25" customHeight="1" x14ac:dyDescent="0.25">
      <c r="A209" s="122" t="s">
        <v>377</v>
      </c>
      <c r="B209" s="31">
        <v>10000</v>
      </c>
      <c r="C209" s="36"/>
      <c r="D209" s="36"/>
    </row>
    <row r="210" spans="1:8" ht="14.25" customHeight="1" x14ac:dyDescent="0.25">
      <c r="A210" s="140" t="s">
        <v>69</v>
      </c>
      <c r="B210" s="29">
        <v>10000</v>
      </c>
      <c r="C210" s="29">
        <v>10000</v>
      </c>
      <c r="D210" s="29">
        <v>10000</v>
      </c>
    </row>
    <row r="211" spans="1:8" ht="14.25" customHeight="1" x14ac:dyDescent="0.25">
      <c r="A211" s="122" t="s">
        <v>70</v>
      </c>
      <c r="B211" s="31">
        <v>10000</v>
      </c>
      <c r="C211" s="36"/>
      <c r="D211" s="36"/>
    </row>
    <row r="212" spans="1:8" ht="14.25" customHeight="1" x14ac:dyDescent="0.25">
      <c r="A212" s="140" t="s">
        <v>71</v>
      </c>
      <c r="B212" s="29">
        <v>110000</v>
      </c>
      <c r="C212" s="29">
        <v>110000</v>
      </c>
      <c r="D212" s="29">
        <v>110000</v>
      </c>
    </row>
    <row r="213" spans="1:8" ht="14.25" customHeight="1" x14ac:dyDescent="0.25">
      <c r="A213" s="122" t="s">
        <v>72</v>
      </c>
      <c r="B213" s="31">
        <v>110000</v>
      </c>
      <c r="C213" s="36"/>
      <c r="D213" s="36"/>
    </row>
    <row r="214" spans="1:8" ht="15.75" x14ac:dyDescent="0.25">
      <c r="A214" s="26" t="s">
        <v>142</v>
      </c>
      <c r="B214" s="27">
        <v>20000</v>
      </c>
      <c r="C214" s="27">
        <v>20000</v>
      </c>
      <c r="D214" s="27">
        <v>20000</v>
      </c>
    </row>
    <row r="215" spans="1:8" s="147" customFormat="1" ht="12" customHeight="1" x14ac:dyDescent="0.2">
      <c r="A215" s="144" t="s">
        <v>105</v>
      </c>
      <c r="B215" s="145">
        <v>20000</v>
      </c>
      <c r="C215" s="145">
        <v>20000</v>
      </c>
      <c r="D215" s="145">
        <v>20000</v>
      </c>
      <c r="E215" s="146"/>
      <c r="F215" s="146"/>
      <c r="G215" s="146"/>
      <c r="H215" s="146"/>
    </row>
    <row r="216" spans="1:8" ht="14.25" customHeight="1" x14ac:dyDescent="0.25">
      <c r="A216" s="140" t="s">
        <v>62</v>
      </c>
      <c r="B216" s="29">
        <v>20000</v>
      </c>
      <c r="C216" s="29">
        <v>20000</v>
      </c>
      <c r="D216" s="29">
        <v>20000</v>
      </c>
    </row>
    <row r="217" spans="1:8" ht="14.25" customHeight="1" x14ac:dyDescent="0.25">
      <c r="A217" s="122" t="s">
        <v>304</v>
      </c>
      <c r="B217" s="31">
        <v>20000</v>
      </c>
      <c r="C217" s="36"/>
      <c r="D217" s="36"/>
    </row>
    <row r="218" spans="1:8" ht="14.25" customHeight="1" x14ac:dyDescent="0.25">
      <c r="A218" s="26" t="s">
        <v>143</v>
      </c>
      <c r="B218" s="27">
        <v>4486000</v>
      </c>
      <c r="C218" s="27">
        <v>4486000</v>
      </c>
      <c r="D218" s="27">
        <v>4486000</v>
      </c>
    </row>
    <row r="219" spans="1:8" s="147" customFormat="1" ht="12" customHeight="1" x14ac:dyDescent="0.2">
      <c r="A219" s="144" t="s">
        <v>105</v>
      </c>
      <c r="B219" s="145">
        <v>4376000</v>
      </c>
      <c r="C219" s="145">
        <v>4376000</v>
      </c>
      <c r="D219" s="145">
        <v>4376000</v>
      </c>
      <c r="E219" s="146"/>
      <c r="F219" s="146"/>
      <c r="G219" s="146"/>
      <c r="H219" s="146"/>
    </row>
    <row r="220" spans="1:8" ht="14.25" customHeight="1" x14ac:dyDescent="0.25">
      <c r="A220" s="140" t="s">
        <v>62</v>
      </c>
      <c r="B220" s="29">
        <v>4376000</v>
      </c>
      <c r="C220" s="29">
        <v>4376000</v>
      </c>
      <c r="D220" s="29">
        <v>4376000</v>
      </c>
    </row>
    <row r="221" spans="1:8" ht="14.25" customHeight="1" x14ac:dyDescent="0.25">
      <c r="A221" s="122" t="s">
        <v>304</v>
      </c>
      <c r="B221" s="31">
        <v>4376000</v>
      </c>
      <c r="C221" s="36"/>
      <c r="D221" s="36"/>
    </row>
    <row r="222" spans="1:8" s="147" customFormat="1" ht="12" customHeight="1" x14ac:dyDescent="0.2">
      <c r="A222" s="144" t="s">
        <v>137</v>
      </c>
      <c r="B222" s="145">
        <v>100000</v>
      </c>
      <c r="C222" s="145">
        <v>100000</v>
      </c>
      <c r="D222" s="145">
        <v>100000</v>
      </c>
      <c r="E222" s="146"/>
      <c r="F222" s="146"/>
      <c r="G222" s="146"/>
      <c r="H222" s="146"/>
    </row>
    <row r="223" spans="1:8" ht="14.25" customHeight="1" x14ac:dyDescent="0.25">
      <c r="A223" s="140" t="s">
        <v>62</v>
      </c>
      <c r="B223" s="29">
        <v>100000</v>
      </c>
      <c r="C223" s="29">
        <v>100000</v>
      </c>
      <c r="D223" s="29">
        <v>100000</v>
      </c>
    </row>
    <row r="224" spans="1:8" ht="14.25" customHeight="1" x14ac:dyDescent="0.25">
      <c r="A224" s="122" t="s">
        <v>304</v>
      </c>
      <c r="B224" s="31">
        <v>100000</v>
      </c>
      <c r="C224" s="36"/>
      <c r="D224" s="36"/>
    </row>
    <row r="225" spans="1:8" s="147" customFormat="1" ht="12" customHeight="1" x14ac:dyDescent="0.2">
      <c r="A225" s="144" t="s">
        <v>138</v>
      </c>
      <c r="B225" s="145">
        <v>10000</v>
      </c>
      <c r="C225" s="145">
        <v>10000</v>
      </c>
      <c r="D225" s="145">
        <v>10000</v>
      </c>
      <c r="E225" s="146"/>
      <c r="F225" s="146"/>
      <c r="G225" s="146"/>
      <c r="H225" s="146"/>
    </row>
    <row r="226" spans="1:8" ht="14.25" customHeight="1" x14ac:dyDescent="0.25">
      <c r="A226" s="140" t="s">
        <v>62</v>
      </c>
      <c r="B226" s="29">
        <v>10000</v>
      </c>
      <c r="C226" s="29">
        <v>10000</v>
      </c>
      <c r="D226" s="29">
        <v>10000</v>
      </c>
    </row>
    <row r="227" spans="1:8" s="100" customFormat="1" ht="14.25" customHeight="1" x14ac:dyDescent="0.25">
      <c r="A227" s="122" t="s">
        <v>304</v>
      </c>
      <c r="B227" s="31">
        <v>10000</v>
      </c>
      <c r="C227" s="36"/>
      <c r="D227" s="36"/>
      <c r="E227" s="99"/>
      <c r="F227" s="99"/>
      <c r="G227" s="99"/>
      <c r="H227" s="99"/>
    </row>
    <row r="228" spans="1:8" s="112" customFormat="1" ht="14.25" customHeight="1" x14ac:dyDescent="0.25">
      <c r="A228" s="26" t="s">
        <v>359</v>
      </c>
      <c r="B228" s="27">
        <v>300000</v>
      </c>
      <c r="C228" s="27">
        <v>600000</v>
      </c>
      <c r="D228" s="27">
        <v>900000</v>
      </c>
      <c r="E228" s="111"/>
      <c r="F228" s="111"/>
      <c r="G228" s="111"/>
      <c r="H228" s="111"/>
    </row>
    <row r="229" spans="1:8" s="147" customFormat="1" ht="12" customHeight="1" x14ac:dyDescent="0.2">
      <c r="A229" s="144" t="s">
        <v>105</v>
      </c>
      <c r="B229" s="145">
        <v>100000</v>
      </c>
      <c r="C229" s="145">
        <v>300000</v>
      </c>
      <c r="D229" s="145">
        <v>300000</v>
      </c>
      <c r="E229" s="146"/>
      <c r="F229" s="146"/>
      <c r="G229" s="146"/>
      <c r="H229" s="146"/>
    </row>
    <row r="230" spans="1:8" s="100" customFormat="1" ht="14.25" customHeight="1" x14ac:dyDescent="0.25">
      <c r="A230" s="140" t="s">
        <v>53</v>
      </c>
      <c r="B230" s="29">
        <v>100000</v>
      </c>
      <c r="C230" s="29">
        <v>300000</v>
      </c>
      <c r="D230" s="29">
        <v>300000</v>
      </c>
      <c r="E230" s="99"/>
      <c r="F230" s="99"/>
      <c r="G230" s="99"/>
      <c r="H230" s="99"/>
    </row>
    <row r="231" spans="1:8" ht="14.25" customHeight="1" x14ac:dyDescent="0.25">
      <c r="A231" s="122" t="s">
        <v>56</v>
      </c>
      <c r="B231" s="31">
        <v>100000</v>
      </c>
      <c r="C231" s="36"/>
      <c r="D231" s="36"/>
    </row>
    <row r="232" spans="1:8" s="147" customFormat="1" ht="12.75" customHeight="1" x14ac:dyDescent="0.2">
      <c r="A232" s="144" t="s">
        <v>150</v>
      </c>
      <c r="B232" s="145">
        <v>200000</v>
      </c>
      <c r="C232" s="145">
        <v>300000</v>
      </c>
      <c r="D232" s="145">
        <v>600000</v>
      </c>
      <c r="E232" s="146"/>
      <c r="F232" s="146"/>
      <c r="G232" s="146"/>
      <c r="H232" s="146"/>
    </row>
    <row r="233" spans="1:8" ht="14.25" customHeight="1" x14ac:dyDescent="0.25">
      <c r="A233" s="140" t="s">
        <v>53</v>
      </c>
      <c r="B233" s="29">
        <v>200000</v>
      </c>
      <c r="C233" s="29">
        <v>300000</v>
      </c>
      <c r="D233" s="29">
        <v>600000</v>
      </c>
    </row>
    <row r="234" spans="1:8" ht="14.25" customHeight="1" x14ac:dyDescent="0.25">
      <c r="A234" s="122" t="s">
        <v>56</v>
      </c>
      <c r="B234" s="31">
        <v>200000</v>
      </c>
      <c r="C234" s="36"/>
      <c r="D234" s="36"/>
    </row>
    <row r="235" spans="1:8" s="112" customFormat="1" ht="15.75" x14ac:dyDescent="0.25">
      <c r="A235" s="28" t="s">
        <v>144</v>
      </c>
      <c r="B235" s="29">
        <v>1665000</v>
      </c>
      <c r="C235" s="29">
        <v>1665000</v>
      </c>
      <c r="D235" s="29">
        <v>1665000</v>
      </c>
      <c r="E235" s="111"/>
      <c r="F235" s="111"/>
      <c r="G235" s="111"/>
      <c r="H235" s="111"/>
    </row>
    <row r="236" spans="1:8" ht="13.5" customHeight="1" x14ac:dyDescent="0.25">
      <c r="A236" s="26" t="s">
        <v>145</v>
      </c>
      <c r="B236" s="27">
        <v>1195000</v>
      </c>
      <c r="C236" s="27">
        <v>1195000</v>
      </c>
      <c r="D236" s="27">
        <v>1195000</v>
      </c>
    </row>
    <row r="237" spans="1:8" s="147" customFormat="1" ht="12" customHeight="1" x14ac:dyDescent="0.2">
      <c r="A237" s="144" t="s">
        <v>105</v>
      </c>
      <c r="B237" s="145">
        <v>1195000</v>
      </c>
      <c r="C237" s="145">
        <v>1195000</v>
      </c>
      <c r="D237" s="145">
        <v>1195000</v>
      </c>
      <c r="E237" s="146"/>
      <c r="F237" s="146"/>
      <c r="G237" s="146"/>
      <c r="H237" s="146"/>
    </row>
    <row r="238" spans="1:8" ht="13.5" customHeight="1" x14ac:dyDescent="0.25">
      <c r="A238" s="140" t="s">
        <v>53</v>
      </c>
      <c r="B238" s="29">
        <v>795000</v>
      </c>
      <c r="C238" s="29">
        <v>795000</v>
      </c>
      <c r="D238" s="29">
        <v>795000</v>
      </c>
    </row>
    <row r="239" spans="1:8" ht="13.5" customHeight="1" x14ac:dyDescent="0.25">
      <c r="A239" s="122" t="s">
        <v>56</v>
      </c>
      <c r="B239" s="31">
        <v>750000</v>
      </c>
      <c r="C239" s="36"/>
      <c r="D239" s="36"/>
    </row>
    <row r="240" spans="1:8" ht="13.5" customHeight="1" x14ac:dyDescent="0.25">
      <c r="A240" s="122" t="s">
        <v>58</v>
      </c>
      <c r="B240" s="31">
        <v>45000</v>
      </c>
      <c r="C240" s="36"/>
      <c r="D240" s="36"/>
    </row>
    <row r="241" spans="1:8" s="100" customFormat="1" ht="13.5" customHeight="1" x14ac:dyDescent="0.25">
      <c r="A241" s="140" t="s">
        <v>71</v>
      </c>
      <c r="B241" s="29">
        <v>400000</v>
      </c>
      <c r="C241" s="29">
        <v>400000</v>
      </c>
      <c r="D241" s="29">
        <v>400000</v>
      </c>
      <c r="E241" s="99"/>
      <c r="F241" s="99"/>
      <c r="G241" s="99"/>
      <c r="H241" s="99"/>
    </row>
    <row r="242" spans="1:8" ht="13.5" customHeight="1" x14ac:dyDescent="0.25">
      <c r="A242" s="122" t="s">
        <v>72</v>
      </c>
      <c r="B242" s="31">
        <v>400000</v>
      </c>
      <c r="C242" s="36"/>
      <c r="D242" s="36"/>
    </row>
    <row r="243" spans="1:8" s="100" customFormat="1" ht="13.5" customHeight="1" x14ac:dyDescent="0.25">
      <c r="A243" s="26" t="s">
        <v>146</v>
      </c>
      <c r="B243" s="27">
        <v>25000</v>
      </c>
      <c r="C243" s="27">
        <v>25000</v>
      </c>
      <c r="D243" s="27">
        <v>25000</v>
      </c>
      <c r="E243" s="99"/>
      <c r="F243" s="99"/>
      <c r="G243" s="99"/>
      <c r="H243" s="99"/>
    </row>
    <row r="244" spans="1:8" s="147" customFormat="1" ht="12" customHeight="1" x14ac:dyDescent="0.2">
      <c r="A244" s="144" t="s">
        <v>105</v>
      </c>
      <c r="B244" s="145">
        <v>25000</v>
      </c>
      <c r="C244" s="145">
        <v>25000</v>
      </c>
      <c r="D244" s="145">
        <v>25000</v>
      </c>
      <c r="E244" s="146"/>
      <c r="F244" s="146"/>
      <c r="G244" s="146"/>
      <c r="H244" s="146"/>
    </row>
    <row r="245" spans="1:8" ht="14.25" customHeight="1" x14ac:dyDescent="0.25">
      <c r="A245" s="140" t="s">
        <v>66</v>
      </c>
      <c r="B245" s="29">
        <v>25000</v>
      </c>
      <c r="C245" s="29">
        <v>25000</v>
      </c>
      <c r="D245" s="29">
        <v>25000</v>
      </c>
    </row>
    <row r="246" spans="1:8" ht="14.25" customHeight="1" x14ac:dyDescent="0.25">
      <c r="A246" s="122" t="s">
        <v>68</v>
      </c>
      <c r="B246" s="31">
        <v>25000</v>
      </c>
      <c r="C246" s="36"/>
      <c r="D246" s="36"/>
    </row>
    <row r="247" spans="1:8" ht="13.5" customHeight="1" x14ac:dyDescent="0.25">
      <c r="A247" s="26" t="s">
        <v>147</v>
      </c>
      <c r="B247" s="27">
        <v>445000</v>
      </c>
      <c r="C247" s="27">
        <v>445000</v>
      </c>
      <c r="D247" s="27">
        <v>445000</v>
      </c>
    </row>
    <row r="248" spans="1:8" s="147" customFormat="1" ht="12" customHeight="1" x14ac:dyDescent="0.2">
      <c r="A248" s="144" t="s">
        <v>105</v>
      </c>
      <c r="B248" s="145">
        <v>445000</v>
      </c>
      <c r="C248" s="145">
        <v>445000</v>
      </c>
      <c r="D248" s="145">
        <v>445000</v>
      </c>
      <c r="E248" s="146"/>
      <c r="F248" s="146"/>
      <c r="G248" s="146"/>
      <c r="H248" s="146"/>
    </row>
    <row r="249" spans="1:8" s="100" customFormat="1" ht="14.25" customHeight="1" x14ac:dyDescent="0.25">
      <c r="A249" s="140" t="s">
        <v>53</v>
      </c>
      <c r="B249" s="29">
        <v>445000</v>
      </c>
      <c r="C249" s="29">
        <v>445000</v>
      </c>
      <c r="D249" s="29">
        <v>445000</v>
      </c>
      <c r="E249" s="99"/>
      <c r="F249" s="99"/>
      <c r="G249" s="99"/>
      <c r="H249" s="99"/>
    </row>
    <row r="250" spans="1:8" ht="13.5" customHeight="1" x14ac:dyDescent="0.25">
      <c r="A250" s="122" t="s">
        <v>56</v>
      </c>
      <c r="B250" s="31">
        <v>400000</v>
      </c>
      <c r="C250" s="36"/>
      <c r="D250" s="36"/>
    </row>
    <row r="251" spans="1:8" ht="13.5" customHeight="1" x14ac:dyDescent="0.25">
      <c r="A251" s="122" t="s">
        <v>58</v>
      </c>
      <c r="B251" s="31">
        <v>45000</v>
      </c>
      <c r="C251" s="36"/>
      <c r="D251" s="36"/>
    </row>
    <row r="252" spans="1:8" ht="15.75" x14ac:dyDescent="0.25">
      <c r="A252" s="67" t="s">
        <v>148</v>
      </c>
      <c r="B252" s="68">
        <v>156208448</v>
      </c>
      <c r="C252" s="68">
        <v>138712189</v>
      </c>
      <c r="D252" s="68">
        <v>137437265</v>
      </c>
    </row>
    <row r="253" spans="1:8" ht="13.5" customHeight="1" x14ac:dyDescent="0.25">
      <c r="A253" s="28" t="s">
        <v>149</v>
      </c>
      <c r="B253" s="29">
        <v>66131000</v>
      </c>
      <c r="C253" s="29">
        <v>56001441</v>
      </c>
      <c r="D253" s="29">
        <v>55901441</v>
      </c>
    </row>
    <row r="254" spans="1:8" s="147" customFormat="1" ht="12.75" x14ac:dyDescent="0.2">
      <c r="A254" s="144" t="s">
        <v>105</v>
      </c>
      <c r="B254" s="145">
        <v>16788400</v>
      </c>
      <c r="C254" s="145">
        <v>16750841</v>
      </c>
      <c r="D254" s="145">
        <v>16650841</v>
      </c>
      <c r="E254" s="146"/>
      <c r="F254" s="146"/>
      <c r="G254" s="146"/>
      <c r="H254" s="146"/>
    </row>
    <row r="255" spans="1:8" s="147" customFormat="1" ht="12.75" customHeight="1" x14ac:dyDescent="0.2">
      <c r="A255" s="144" t="s">
        <v>150</v>
      </c>
      <c r="B255" s="145">
        <v>292600</v>
      </c>
      <c r="C255" s="145">
        <v>200600</v>
      </c>
      <c r="D255" s="145">
        <v>200600</v>
      </c>
      <c r="E255" s="146"/>
      <c r="F255" s="146"/>
      <c r="G255" s="146"/>
      <c r="H255" s="146"/>
    </row>
    <row r="256" spans="1:8" s="147" customFormat="1" ht="12.75" customHeight="1" x14ac:dyDescent="0.2">
      <c r="A256" s="144" t="s">
        <v>151</v>
      </c>
      <c r="B256" s="145">
        <v>39050000</v>
      </c>
      <c r="C256" s="145">
        <v>39050000</v>
      </c>
      <c r="D256" s="145">
        <v>39050000</v>
      </c>
      <c r="E256" s="146"/>
      <c r="F256" s="146"/>
      <c r="G256" s="146"/>
      <c r="H256" s="146"/>
    </row>
    <row r="257" spans="1:8" s="147" customFormat="1" ht="12.75" customHeight="1" x14ac:dyDescent="0.2">
      <c r="A257" s="144" t="s">
        <v>124</v>
      </c>
      <c r="B257" s="145">
        <v>10000000</v>
      </c>
      <c r="C257" s="145">
        <v>0</v>
      </c>
      <c r="D257" s="145">
        <v>0</v>
      </c>
      <c r="E257" s="146"/>
      <c r="F257" s="146"/>
      <c r="G257" s="146"/>
      <c r="H257" s="146"/>
    </row>
    <row r="258" spans="1:8" s="77" customFormat="1" ht="3.75" customHeight="1" x14ac:dyDescent="0.25">
      <c r="A258" s="141"/>
      <c r="B258" s="142"/>
      <c r="C258" s="142"/>
      <c r="D258" s="142"/>
      <c r="E258" s="76"/>
      <c r="F258" s="76"/>
      <c r="G258" s="76"/>
      <c r="H258" s="76"/>
    </row>
    <row r="259" spans="1:8" s="100" customFormat="1" ht="13.5" customHeight="1" x14ac:dyDescent="0.25">
      <c r="A259" s="28" t="s">
        <v>125</v>
      </c>
      <c r="B259" s="29">
        <v>37000</v>
      </c>
      <c r="C259" s="29">
        <v>37000</v>
      </c>
      <c r="D259" s="29">
        <v>37000</v>
      </c>
      <c r="E259" s="99"/>
      <c r="F259" s="99"/>
      <c r="G259" s="99"/>
      <c r="H259" s="99"/>
    </row>
    <row r="260" spans="1:8" ht="13.5" customHeight="1" x14ac:dyDescent="0.25">
      <c r="A260" s="26" t="s">
        <v>126</v>
      </c>
      <c r="B260" s="27">
        <v>37000</v>
      </c>
      <c r="C260" s="27">
        <v>37000</v>
      </c>
      <c r="D260" s="27">
        <v>37000</v>
      </c>
    </row>
    <row r="261" spans="1:8" s="147" customFormat="1" ht="13.5" customHeight="1" x14ac:dyDescent="0.2">
      <c r="A261" s="144" t="s">
        <v>105</v>
      </c>
      <c r="B261" s="145">
        <v>37000</v>
      </c>
      <c r="C261" s="145">
        <v>37000</v>
      </c>
      <c r="D261" s="145">
        <v>37000</v>
      </c>
      <c r="E261" s="146"/>
      <c r="F261" s="146"/>
      <c r="G261" s="146"/>
      <c r="H261" s="146"/>
    </row>
    <row r="262" spans="1:8" s="100" customFormat="1" ht="13.5" customHeight="1" x14ac:dyDescent="0.25">
      <c r="A262" s="140" t="s">
        <v>53</v>
      </c>
      <c r="B262" s="29">
        <v>37000</v>
      </c>
      <c r="C262" s="29">
        <v>37000</v>
      </c>
      <c r="D262" s="29">
        <v>37000</v>
      </c>
      <c r="E262" s="99"/>
      <c r="F262" s="99"/>
      <c r="G262" s="99"/>
      <c r="H262" s="99"/>
    </row>
    <row r="263" spans="1:8" ht="13.5" customHeight="1" x14ac:dyDescent="0.25">
      <c r="A263" s="122" t="s">
        <v>54</v>
      </c>
      <c r="B263" s="31">
        <v>15000</v>
      </c>
      <c r="C263" s="36"/>
      <c r="D263" s="36"/>
    </row>
    <row r="264" spans="1:8" ht="13.5" customHeight="1" x14ac:dyDescent="0.25">
      <c r="A264" s="122" t="s">
        <v>55</v>
      </c>
      <c r="B264" s="31">
        <v>11000</v>
      </c>
      <c r="C264" s="36"/>
      <c r="D264" s="36"/>
    </row>
    <row r="265" spans="1:8" s="100" customFormat="1" ht="13.5" customHeight="1" x14ac:dyDescent="0.25">
      <c r="A265" s="122" t="s">
        <v>56</v>
      </c>
      <c r="B265" s="31">
        <v>5000</v>
      </c>
      <c r="C265" s="36"/>
      <c r="D265" s="36"/>
      <c r="E265" s="99"/>
      <c r="F265" s="99"/>
      <c r="G265" s="99"/>
      <c r="H265" s="99"/>
    </row>
    <row r="266" spans="1:8" ht="13.5" customHeight="1" x14ac:dyDescent="0.25">
      <c r="A266" s="122" t="s">
        <v>58</v>
      </c>
      <c r="B266" s="31">
        <v>6000</v>
      </c>
      <c r="C266" s="36"/>
      <c r="D266" s="36"/>
    </row>
    <row r="267" spans="1:8" s="100" customFormat="1" ht="13.5" customHeight="1" x14ac:dyDescent="0.25">
      <c r="A267" s="28" t="s">
        <v>152</v>
      </c>
      <c r="B267" s="29">
        <v>407000</v>
      </c>
      <c r="C267" s="29">
        <v>277441</v>
      </c>
      <c r="D267" s="29">
        <v>277441</v>
      </c>
      <c r="E267" s="99"/>
      <c r="F267" s="99"/>
      <c r="G267" s="99"/>
      <c r="H267" s="99"/>
    </row>
    <row r="268" spans="1:8" s="100" customFormat="1" ht="13.5" customHeight="1" x14ac:dyDescent="0.25">
      <c r="A268" s="26" t="s">
        <v>153</v>
      </c>
      <c r="B268" s="27">
        <v>226000</v>
      </c>
      <c r="C268" s="27">
        <v>213000</v>
      </c>
      <c r="D268" s="27">
        <v>213000</v>
      </c>
      <c r="E268" s="99"/>
      <c r="F268" s="99"/>
      <c r="G268" s="99"/>
      <c r="H268" s="99"/>
    </row>
    <row r="269" spans="1:8" s="154" customFormat="1" ht="13.5" customHeight="1" x14ac:dyDescent="0.2">
      <c r="A269" s="144" t="s">
        <v>105</v>
      </c>
      <c r="B269" s="145">
        <v>88000</v>
      </c>
      <c r="C269" s="145">
        <v>75000</v>
      </c>
      <c r="D269" s="145">
        <v>75000</v>
      </c>
      <c r="E269" s="153"/>
      <c r="F269" s="153"/>
      <c r="G269" s="153"/>
      <c r="H269" s="153"/>
    </row>
    <row r="270" spans="1:8" ht="13.5" customHeight="1" x14ac:dyDescent="0.25">
      <c r="A270" s="140" t="s">
        <v>53</v>
      </c>
      <c r="B270" s="29">
        <v>88000</v>
      </c>
      <c r="C270" s="29">
        <v>75000</v>
      </c>
      <c r="D270" s="29">
        <v>75000</v>
      </c>
    </row>
    <row r="271" spans="1:8" s="100" customFormat="1" ht="13.5" customHeight="1" x14ac:dyDescent="0.25">
      <c r="A271" s="122" t="s">
        <v>54</v>
      </c>
      <c r="B271" s="31">
        <v>28000</v>
      </c>
      <c r="C271" s="36"/>
      <c r="D271" s="36"/>
      <c r="E271" s="99"/>
      <c r="F271" s="99"/>
      <c r="G271" s="99"/>
      <c r="H271" s="99"/>
    </row>
    <row r="272" spans="1:8" s="100" customFormat="1" ht="13.5" customHeight="1" x14ac:dyDescent="0.25">
      <c r="A272" s="122" t="s">
        <v>56</v>
      </c>
      <c r="B272" s="31">
        <v>40000</v>
      </c>
      <c r="C272" s="36"/>
      <c r="D272" s="36"/>
      <c r="E272" s="99"/>
      <c r="F272" s="99"/>
      <c r="G272" s="99"/>
      <c r="H272" s="99"/>
    </row>
    <row r="273" spans="1:8" ht="13.5" customHeight="1" x14ac:dyDescent="0.25">
      <c r="A273" s="122" t="s">
        <v>58</v>
      </c>
      <c r="B273" s="31">
        <v>20000</v>
      </c>
      <c r="C273" s="36"/>
      <c r="D273" s="36"/>
    </row>
    <row r="274" spans="1:8" s="147" customFormat="1" ht="13.5" customHeight="1" x14ac:dyDescent="0.2">
      <c r="A274" s="144" t="s">
        <v>150</v>
      </c>
      <c r="B274" s="145">
        <v>138000</v>
      </c>
      <c r="C274" s="145">
        <v>138000</v>
      </c>
      <c r="D274" s="145">
        <v>138000</v>
      </c>
      <c r="E274" s="146"/>
      <c r="F274" s="146"/>
      <c r="G274" s="146"/>
      <c r="H274" s="146"/>
    </row>
    <row r="275" spans="1:8" s="100" customFormat="1" ht="13.5" customHeight="1" x14ac:dyDescent="0.25">
      <c r="A275" s="140" t="s">
        <v>49</v>
      </c>
      <c r="B275" s="29">
        <v>45500</v>
      </c>
      <c r="C275" s="29">
        <v>45500</v>
      </c>
      <c r="D275" s="29">
        <v>45500</v>
      </c>
      <c r="E275" s="99"/>
      <c r="F275" s="99"/>
      <c r="G275" s="99"/>
      <c r="H275" s="99"/>
    </row>
    <row r="276" spans="1:8" ht="13.5" customHeight="1" x14ac:dyDescent="0.25">
      <c r="A276" s="122" t="s">
        <v>50</v>
      </c>
      <c r="B276" s="31">
        <v>39000</v>
      </c>
      <c r="C276" s="36"/>
      <c r="D276" s="36"/>
    </row>
    <row r="277" spans="1:8" ht="13.5" customHeight="1" x14ac:dyDescent="0.25">
      <c r="A277" s="122" t="s">
        <v>52</v>
      </c>
      <c r="B277" s="31">
        <v>6500</v>
      </c>
      <c r="C277" s="36"/>
      <c r="D277" s="36"/>
    </row>
    <row r="278" spans="1:8" s="100" customFormat="1" ht="13.5" customHeight="1" x14ac:dyDescent="0.25">
      <c r="A278" s="140" t="s">
        <v>53</v>
      </c>
      <c r="B278" s="29">
        <v>92500</v>
      </c>
      <c r="C278" s="29">
        <v>92500</v>
      </c>
      <c r="D278" s="29">
        <v>92500</v>
      </c>
      <c r="E278" s="99"/>
      <c r="F278" s="99"/>
      <c r="G278" s="99"/>
      <c r="H278" s="99"/>
    </row>
    <row r="279" spans="1:8" ht="13.5" customHeight="1" x14ac:dyDescent="0.25">
      <c r="A279" s="122" t="s">
        <v>54</v>
      </c>
      <c r="B279" s="31">
        <v>8500</v>
      </c>
      <c r="C279" s="36"/>
      <c r="D279" s="36"/>
    </row>
    <row r="280" spans="1:8" ht="13.5" customHeight="1" x14ac:dyDescent="0.25">
      <c r="A280" s="122" t="s">
        <v>56</v>
      </c>
      <c r="B280" s="31">
        <v>73500</v>
      </c>
      <c r="C280" s="36"/>
      <c r="D280" s="36"/>
    </row>
    <row r="281" spans="1:8" ht="13.5" customHeight="1" x14ac:dyDescent="0.25">
      <c r="A281" s="122" t="s">
        <v>57</v>
      </c>
      <c r="B281" s="31">
        <v>10500</v>
      </c>
      <c r="C281" s="36"/>
      <c r="D281" s="36"/>
    </row>
    <row r="282" spans="1:8" s="100" customFormat="1" ht="13.5" customHeight="1" x14ac:dyDescent="0.25">
      <c r="A282" s="26" t="s">
        <v>154</v>
      </c>
      <c r="B282" s="27">
        <v>14000</v>
      </c>
      <c r="C282" s="27">
        <v>14441</v>
      </c>
      <c r="D282" s="27">
        <v>14441</v>
      </c>
      <c r="E282" s="99"/>
      <c r="F282" s="99"/>
      <c r="G282" s="99"/>
      <c r="H282" s="99"/>
    </row>
    <row r="283" spans="1:8" s="147" customFormat="1" ht="12.75" customHeight="1" x14ac:dyDescent="0.2">
      <c r="A283" s="144" t="s">
        <v>105</v>
      </c>
      <c r="B283" s="145">
        <v>1400</v>
      </c>
      <c r="C283" s="145">
        <v>1841</v>
      </c>
      <c r="D283" s="145">
        <v>1841</v>
      </c>
      <c r="E283" s="146"/>
      <c r="F283" s="146"/>
      <c r="G283" s="146"/>
      <c r="H283" s="146"/>
    </row>
    <row r="284" spans="1:8" s="100" customFormat="1" ht="13.5" customHeight="1" x14ac:dyDescent="0.25">
      <c r="A284" s="140" t="s">
        <v>53</v>
      </c>
      <c r="B284" s="29">
        <v>1400</v>
      </c>
      <c r="C284" s="29">
        <v>1841</v>
      </c>
      <c r="D284" s="29">
        <v>1841</v>
      </c>
      <c r="E284" s="99"/>
      <c r="F284" s="99"/>
      <c r="G284" s="99"/>
      <c r="H284" s="99"/>
    </row>
    <row r="285" spans="1:8" s="77" customFormat="1" ht="13.5" customHeight="1" x14ac:dyDescent="0.25">
      <c r="A285" s="122" t="s">
        <v>56</v>
      </c>
      <c r="B285" s="31">
        <v>900</v>
      </c>
      <c r="C285" s="36"/>
      <c r="D285" s="36"/>
      <c r="E285" s="76"/>
      <c r="F285" s="76"/>
      <c r="G285" s="76"/>
      <c r="H285" s="76"/>
    </row>
    <row r="286" spans="1:8" s="77" customFormat="1" ht="13.5" customHeight="1" x14ac:dyDescent="0.25">
      <c r="A286" s="122" t="s">
        <v>58</v>
      </c>
      <c r="B286" s="31">
        <v>500</v>
      </c>
      <c r="C286" s="36"/>
      <c r="D286" s="36"/>
      <c r="E286" s="76"/>
      <c r="F286" s="76"/>
      <c r="G286" s="76"/>
      <c r="H286" s="76"/>
    </row>
    <row r="287" spans="1:8" s="147" customFormat="1" ht="12.75" customHeight="1" x14ac:dyDescent="0.2">
      <c r="A287" s="144" t="s">
        <v>150</v>
      </c>
      <c r="B287" s="145">
        <v>12600</v>
      </c>
      <c r="C287" s="145">
        <v>12600</v>
      </c>
      <c r="D287" s="145">
        <v>12600</v>
      </c>
      <c r="E287" s="146"/>
      <c r="F287" s="146"/>
      <c r="G287" s="146"/>
      <c r="H287" s="146"/>
    </row>
    <row r="288" spans="1:8" s="77" customFormat="1" ht="13.5" customHeight="1" x14ac:dyDescent="0.25">
      <c r="A288" s="140" t="s">
        <v>53</v>
      </c>
      <c r="B288" s="29">
        <v>12600</v>
      </c>
      <c r="C288" s="29">
        <v>12600</v>
      </c>
      <c r="D288" s="29">
        <v>12600</v>
      </c>
      <c r="E288" s="76"/>
      <c r="F288" s="76"/>
      <c r="G288" s="76"/>
      <c r="H288" s="76"/>
    </row>
    <row r="289" spans="1:8" s="77" customFormat="1" ht="13.5" customHeight="1" x14ac:dyDescent="0.25">
      <c r="A289" s="122" t="s">
        <v>56</v>
      </c>
      <c r="B289" s="31">
        <v>8100</v>
      </c>
      <c r="C289" s="36"/>
      <c r="D289" s="36"/>
      <c r="E289" s="76"/>
      <c r="F289" s="76"/>
      <c r="G289" s="76"/>
      <c r="H289" s="76"/>
    </row>
    <row r="290" spans="1:8" s="77" customFormat="1" ht="13.5" customHeight="1" x14ac:dyDescent="0.25">
      <c r="A290" s="122" t="s">
        <v>58</v>
      </c>
      <c r="B290" s="31">
        <v>4500</v>
      </c>
      <c r="C290" s="36"/>
      <c r="D290" s="36"/>
      <c r="E290" s="76"/>
      <c r="F290" s="76"/>
      <c r="G290" s="76"/>
      <c r="H290" s="76"/>
    </row>
    <row r="291" spans="1:8" s="77" customFormat="1" ht="15.75" x14ac:dyDescent="0.25">
      <c r="A291" s="26" t="s">
        <v>318</v>
      </c>
      <c r="B291" s="27">
        <v>56000</v>
      </c>
      <c r="C291" s="27">
        <v>0</v>
      </c>
      <c r="D291" s="27">
        <v>0</v>
      </c>
      <c r="E291" s="76"/>
      <c r="F291" s="76"/>
      <c r="G291" s="76"/>
      <c r="H291" s="76"/>
    </row>
    <row r="292" spans="1:8" s="147" customFormat="1" ht="13.5" customHeight="1" x14ac:dyDescent="0.2">
      <c r="A292" s="144" t="s">
        <v>105</v>
      </c>
      <c r="B292" s="145">
        <v>15000</v>
      </c>
      <c r="C292" s="145">
        <v>0</v>
      </c>
      <c r="D292" s="145">
        <v>0</v>
      </c>
      <c r="E292" s="146"/>
      <c r="F292" s="146"/>
      <c r="G292" s="146"/>
      <c r="H292" s="146"/>
    </row>
    <row r="293" spans="1:8" s="77" customFormat="1" ht="13.5" customHeight="1" x14ac:dyDescent="0.25">
      <c r="A293" s="140" t="s">
        <v>53</v>
      </c>
      <c r="B293" s="29">
        <v>15000</v>
      </c>
      <c r="C293" s="29">
        <v>0</v>
      </c>
      <c r="D293" s="29">
        <v>0</v>
      </c>
      <c r="E293" s="76"/>
      <c r="F293" s="76"/>
      <c r="G293" s="76"/>
      <c r="H293" s="76"/>
    </row>
    <row r="294" spans="1:8" s="77" customFormat="1" ht="13.5" customHeight="1" x14ac:dyDescent="0.25">
      <c r="A294" s="122" t="s">
        <v>54</v>
      </c>
      <c r="B294" s="31">
        <v>15000</v>
      </c>
      <c r="C294" s="36"/>
      <c r="D294" s="36"/>
      <c r="E294" s="76"/>
      <c r="F294" s="76"/>
      <c r="G294" s="76"/>
      <c r="H294" s="76"/>
    </row>
    <row r="295" spans="1:8" s="147" customFormat="1" ht="13.5" customHeight="1" x14ac:dyDescent="0.2">
      <c r="A295" s="144" t="s">
        <v>150</v>
      </c>
      <c r="B295" s="145">
        <v>41000</v>
      </c>
      <c r="C295" s="145">
        <v>0</v>
      </c>
      <c r="D295" s="145">
        <v>0</v>
      </c>
      <c r="E295" s="146"/>
      <c r="F295" s="146"/>
      <c r="G295" s="146"/>
      <c r="H295" s="146"/>
    </row>
    <row r="296" spans="1:8" s="110" customFormat="1" ht="13.5" customHeight="1" x14ac:dyDescent="0.25">
      <c r="A296" s="140" t="s">
        <v>49</v>
      </c>
      <c r="B296" s="29">
        <v>7000</v>
      </c>
      <c r="C296" s="29">
        <v>0</v>
      </c>
      <c r="D296" s="29">
        <v>0</v>
      </c>
      <c r="E296" s="109"/>
      <c r="F296" s="109"/>
      <c r="G296" s="109"/>
      <c r="H296" s="109"/>
    </row>
    <row r="297" spans="1:8" ht="13.5" customHeight="1" x14ac:dyDescent="0.25">
      <c r="A297" s="122" t="s">
        <v>50</v>
      </c>
      <c r="B297" s="31">
        <v>6000</v>
      </c>
      <c r="C297" s="36"/>
      <c r="D297" s="36"/>
    </row>
    <row r="298" spans="1:8" s="100" customFormat="1" ht="13.5" customHeight="1" x14ac:dyDescent="0.25">
      <c r="A298" s="122" t="s">
        <v>52</v>
      </c>
      <c r="B298" s="31">
        <v>1000</v>
      </c>
      <c r="C298" s="36"/>
      <c r="D298" s="36"/>
      <c r="E298" s="99"/>
      <c r="F298" s="99"/>
      <c r="G298" s="99"/>
      <c r="H298" s="99"/>
    </row>
    <row r="299" spans="1:8" s="100" customFormat="1" ht="13.5" customHeight="1" x14ac:dyDescent="0.25">
      <c r="A299" s="140" t="s">
        <v>53</v>
      </c>
      <c r="B299" s="29">
        <v>34000</v>
      </c>
      <c r="C299" s="29">
        <v>0</v>
      </c>
      <c r="D299" s="29">
        <v>0</v>
      </c>
      <c r="E299" s="99"/>
      <c r="F299" s="99"/>
      <c r="G299" s="99"/>
      <c r="H299" s="99"/>
    </row>
    <row r="300" spans="1:8" ht="13.5" customHeight="1" x14ac:dyDescent="0.25">
      <c r="A300" s="122" t="s">
        <v>54</v>
      </c>
      <c r="B300" s="31">
        <v>10000</v>
      </c>
      <c r="C300" s="36"/>
      <c r="D300" s="36"/>
    </row>
    <row r="301" spans="1:8" ht="13.5" customHeight="1" x14ac:dyDescent="0.25">
      <c r="A301" s="122" t="s">
        <v>56</v>
      </c>
      <c r="B301" s="31">
        <v>10000</v>
      </c>
      <c r="C301" s="36"/>
      <c r="D301" s="36"/>
    </row>
    <row r="302" spans="1:8" ht="13.5" customHeight="1" x14ac:dyDescent="0.25">
      <c r="A302" s="122" t="s">
        <v>58</v>
      </c>
      <c r="B302" s="31">
        <v>14000</v>
      </c>
      <c r="C302" s="36"/>
      <c r="D302" s="36"/>
    </row>
    <row r="303" spans="1:8" s="100" customFormat="1" ht="15.75" x14ac:dyDescent="0.25">
      <c r="A303" s="26" t="s">
        <v>155</v>
      </c>
      <c r="B303" s="27">
        <v>50000</v>
      </c>
      <c r="C303" s="27">
        <v>50000</v>
      </c>
      <c r="D303" s="27">
        <v>50000</v>
      </c>
      <c r="E303" s="99"/>
      <c r="F303" s="99"/>
      <c r="G303" s="99"/>
      <c r="H303" s="99"/>
    </row>
    <row r="304" spans="1:8" s="147" customFormat="1" ht="13.5" customHeight="1" x14ac:dyDescent="0.2">
      <c r="A304" s="144" t="s">
        <v>150</v>
      </c>
      <c r="B304" s="145">
        <v>50000</v>
      </c>
      <c r="C304" s="145">
        <v>50000</v>
      </c>
      <c r="D304" s="145">
        <v>50000</v>
      </c>
      <c r="E304" s="146"/>
      <c r="F304" s="146"/>
      <c r="G304" s="146"/>
      <c r="H304" s="146"/>
    </row>
    <row r="305" spans="1:8" s="112" customFormat="1" ht="13.5" customHeight="1" x14ac:dyDescent="0.25">
      <c r="A305" s="140" t="s">
        <v>53</v>
      </c>
      <c r="B305" s="29">
        <v>50000</v>
      </c>
      <c r="C305" s="29">
        <v>50000</v>
      </c>
      <c r="D305" s="29">
        <v>50000</v>
      </c>
      <c r="E305" s="111"/>
      <c r="F305" s="111"/>
      <c r="G305" s="111"/>
      <c r="H305" s="111"/>
    </row>
    <row r="306" spans="1:8" ht="13.5" customHeight="1" x14ac:dyDescent="0.25">
      <c r="A306" s="122" t="s">
        <v>56</v>
      </c>
      <c r="B306" s="31">
        <v>46000</v>
      </c>
      <c r="C306" s="36"/>
      <c r="D306" s="36"/>
    </row>
    <row r="307" spans="1:8" s="100" customFormat="1" ht="13.5" customHeight="1" x14ac:dyDescent="0.25">
      <c r="A307" s="122" t="s">
        <v>58</v>
      </c>
      <c r="B307" s="31">
        <v>4000</v>
      </c>
      <c r="C307" s="36"/>
      <c r="D307" s="36"/>
      <c r="E307" s="99"/>
      <c r="F307" s="99"/>
      <c r="G307" s="99"/>
      <c r="H307" s="99"/>
    </row>
    <row r="308" spans="1:8" ht="15.75" x14ac:dyDescent="0.25">
      <c r="A308" s="26" t="s">
        <v>360</v>
      </c>
      <c r="B308" s="27">
        <v>61000</v>
      </c>
      <c r="C308" s="27">
        <v>0</v>
      </c>
      <c r="D308" s="27">
        <v>0</v>
      </c>
    </row>
    <row r="309" spans="1:8" s="147" customFormat="1" ht="13.5" customHeight="1" x14ac:dyDescent="0.2">
      <c r="A309" s="144" t="s">
        <v>105</v>
      </c>
      <c r="B309" s="145">
        <v>10000</v>
      </c>
      <c r="C309" s="145">
        <v>0</v>
      </c>
      <c r="D309" s="145">
        <v>0</v>
      </c>
      <c r="E309" s="146"/>
      <c r="F309" s="146"/>
      <c r="G309" s="146"/>
      <c r="H309" s="146"/>
    </row>
    <row r="310" spans="1:8" ht="13.5" customHeight="1" x14ac:dyDescent="0.25">
      <c r="A310" s="140" t="s">
        <v>53</v>
      </c>
      <c r="B310" s="29">
        <v>10000</v>
      </c>
      <c r="C310" s="29">
        <v>0</v>
      </c>
      <c r="D310" s="29">
        <v>0</v>
      </c>
    </row>
    <row r="311" spans="1:8" ht="13.5" customHeight="1" x14ac:dyDescent="0.25">
      <c r="A311" s="122" t="s">
        <v>54</v>
      </c>
      <c r="B311" s="31">
        <v>10000</v>
      </c>
      <c r="C311" s="36"/>
      <c r="D311" s="36"/>
    </row>
    <row r="312" spans="1:8" s="147" customFormat="1" ht="13.5" customHeight="1" x14ac:dyDescent="0.2">
      <c r="A312" s="144" t="s">
        <v>150</v>
      </c>
      <c r="B312" s="145">
        <v>51000</v>
      </c>
      <c r="C312" s="145">
        <v>0</v>
      </c>
      <c r="D312" s="145">
        <v>0</v>
      </c>
      <c r="E312" s="146"/>
      <c r="F312" s="146"/>
      <c r="G312" s="146"/>
      <c r="H312" s="146"/>
    </row>
    <row r="313" spans="1:8" ht="13.5" customHeight="1" x14ac:dyDescent="0.25">
      <c r="A313" s="140" t="s">
        <v>49</v>
      </c>
      <c r="B313" s="29">
        <v>21000</v>
      </c>
      <c r="C313" s="29">
        <v>0</v>
      </c>
      <c r="D313" s="29">
        <v>0</v>
      </c>
    </row>
    <row r="314" spans="1:8" ht="13.5" customHeight="1" x14ac:dyDescent="0.25">
      <c r="A314" s="122" t="s">
        <v>50</v>
      </c>
      <c r="B314" s="31">
        <v>18000</v>
      </c>
      <c r="C314" s="36"/>
      <c r="D314" s="36"/>
    </row>
    <row r="315" spans="1:8" ht="13.5" customHeight="1" x14ac:dyDescent="0.25">
      <c r="A315" s="122" t="s">
        <v>52</v>
      </c>
      <c r="B315" s="31">
        <v>3000</v>
      </c>
      <c r="C315" s="36"/>
      <c r="D315" s="36"/>
    </row>
    <row r="316" spans="1:8" ht="13.5" customHeight="1" x14ac:dyDescent="0.25">
      <c r="A316" s="140" t="s">
        <v>53</v>
      </c>
      <c r="B316" s="29">
        <v>30000</v>
      </c>
      <c r="C316" s="29">
        <v>0</v>
      </c>
      <c r="D316" s="29">
        <v>0</v>
      </c>
    </row>
    <row r="317" spans="1:8" ht="13.5" customHeight="1" x14ac:dyDescent="0.25">
      <c r="A317" s="122" t="s">
        <v>54</v>
      </c>
      <c r="B317" s="31">
        <v>30000</v>
      </c>
      <c r="C317" s="36"/>
      <c r="D317" s="36"/>
    </row>
    <row r="318" spans="1:8" ht="22.5" customHeight="1" x14ac:dyDescent="0.25">
      <c r="A318" s="28" t="s">
        <v>156</v>
      </c>
      <c r="B318" s="29">
        <v>26905000</v>
      </c>
      <c r="C318" s="29">
        <v>26905000</v>
      </c>
      <c r="D318" s="29">
        <v>26905000</v>
      </c>
    </row>
    <row r="319" spans="1:8" ht="15.75" x14ac:dyDescent="0.25">
      <c r="A319" s="26" t="s">
        <v>361</v>
      </c>
      <c r="B319" s="27">
        <v>1800000</v>
      </c>
      <c r="C319" s="27">
        <v>1800000</v>
      </c>
      <c r="D319" s="27">
        <v>1800000</v>
      </c>
    </row>
    <row r="320" spans="1:8" s="147" customFormat="1" ht="13.5" customHeight="1" x14ac:dyDescent="0.2">
      <c r="A320" s="144" t="s">
        <v>105</v>
      </c>
      <c r="B320" s="145">
        <v>1800000</v>
      </c>
      <c r="C320" s="145">
        <v>1800000</v>
      </c>
      <c r="D320" s="145">
        <v>1800000</v>
      </c>
      <c r="E320" s="146"/>
      <c r="F320" s="146"/>
      <c r="G320" s="146"/>
      <c r="H320" s="146"/>
    </row>
    <row r="321" spans="1:8" ht="13.5" customHeight="1" x14ac:dyDescent="0.25">
      <c r="A321" s="140" t="s">
        <v>69</v>
      </c>
      <c r="B321" s="29">
        <v>1800000</v>
      </c>
      <c r="C321" s="29">
        <v>1800000</v>
      </c>
      <c r="D321" s="29">
        <v>1800000</v>
      </c>
    </row>
    <row r="322" spans="1:8" ht="13.5" customHeight="1" x14ac:dyDescent="0.25">
      <c r="A322" s="122" t="s">
        <v>70</v>
      </c>
      <c r="B322" s="31">
        <v>1800000</v>
      </c>
      <c r="C322" s="36"/>
      <c r="D322" s="36"/>
    </row>
    <row r="323" spans="1:8" ht="15.75" x14ac:dyDescent="0.25">
      <c r="A323" s="26" t="s">
        <v>157</v>
      </c>
      <c r="B323" s="27">
        <v>5000</v>
      </c>
      <c r="C323" s="27">
        <v>5000</v>
      </c>
      <c r="D323" s="27">
        <v>5000</v>
      </c>
    </row>
    <row r="324" spans="1:8" s="147" customFormat="1" ht="13.5" customHeight="1" x14ac:dyDescent="0.2">
      <c r="A324" s="144" t="s">
        <v>105</v>
      </c>
      <c r="B324" s="145">
        <v>5000</v>
      </c>
      <c r="C324" s="145">
        <v>5000</v>
      </c>
      <c r="D324" s="145">
        <v>5000</v>
      </c>
      <c r="E324" s="146"/>
      <c r="F324" s="146"/>
      <c r="G324" s="146"/>
      <c r="H324" s="146"/>
    </row>
    <row r="325" spans="1:8" s="100" customFormat="1" ht="13.5" customHeight="1" x14ac:dyDescent="0.25">
      <c r="A325" s="140" t="s">
        <v>69</v>
      </c>
      <c r="B325" s="29">
        <v>5000</v>
      </c>
      <c r="C325" s="29">
        <v>5000</v>
      </c>
      <c r="D325" s="29">
        <v>5000</v>
      </c>
      <c r="E325" s="99"/>
      <c r="F325" s="99"/>
      <c r="G325" s="99"/>
      <c r="H325" s="99"/>
    </row>
    <row r="326" spans="1:8" s="100" customFormat="1" ht="13.5" customHeight="1" x14ac:dyDescent="0.25">
      <c r="A326" s="122" t="s">
        <v>70</v>
      </c>
      <c r="B326" s="31">
        <v>5000</v>
      </c>
      <c r="C326" s="36"/>
      <c r="D326" s="36"/>
      <c r="E326" s="99"/>
      <c r="F326" s="99"/>
      <c r="G326" s="99"/>
      <c r="H326" s="99"/>
    </row>
    <row r="327" spans="1:8" ht="15.75" x14ac:dyDescent="0.25">
      <c r="A327" s="26" t="s">
        <v>158</v>
      </c>
      <c r="B327" s="27">
        <v>25100000</v>
      </c>
      <c r="C327" s="27">
        <v>25100000</v>
      </c>
      <c r="D327" s="27">
        <v>25100000</v>
      </c>
    </row>
    <row r="328" spans="1:8" s="147" customFormat="1" ht="13.5" customHeight="1" x14ac:dyDescent="0.2">
      <c r="A328" s="144" t="s">
        <v>105</v>
      </c>
      <c r="B328" s="145">
        <v>2600000</v>
      </c>
      <c r="C328" s="145">
        <v>2600000</v>
      </c>
      <c r="D328" s="145">
        <v>2600000</v>
      </c>
      <c r="E328" s="146"/>
      <c r="F328" s="146"/>
      <c r="G328" s="146"/>
      <c r="H328" s="146"/>
    </row>
    <row r="329" spans="1:8" ht="13.5" customHeight="1" x14ac:dyDescent="0.25">
      <c r="A329" s="140" t="s">
        <v>69</v>
      </c>
      <c r="B329" s="29">
        <v>2600000</v>
      </c>
      <c r="C329" s="29">
        <v>2600000</v>
      </c>
      <c r="D329" s="29">
        <v>2600000</v>
      </c>
    </row>
    <row r="330" spans="1:8" ht="13.5" customHeight="1" x14ac:dyDescent="0.25">
      <c r="A330" s="122" t="s">
        <v>70</v>
      </c>
      <c r="B330" s="31">
        <v>2600000</v>
      </c>
      <c r="C330" s="36"/>
      <c r="D330" s="36"/>
    </row>
    <row r="331" spans="1:8" s="147" customFormat="1" ht="13.5" customHeight="1" x14ac:dyDescent="0.2">
      <c r="A331" s="144" t="s">
        <v>151</v>
      </c>
      <c r="B331" s="145">
        <v>22500000</v>
      </c>
      <c r="C331" s="145">
        <v>22500000</v>
      </c>
      <c r="D331" s="145">
        <v>22500000</v>
      </c>
      <c r="E331" s="146"/>
      <c r="F331" s="146"/>
      <c r="G331" s="146"/>
      <c r="H331" s="146"/>
    </row>
    <row r="332" spans="1:8" ht="13.5" customHeight="1" x14ac:dyDescent="0.25">
      <c r="A332" s="140" t="s">
        <v>69</v>
      </c>
      <c r="B332" s="29">
        <v>22500000</v>
      </c>
      <c r="C332" s="29">
        <v>22500000</v>
      </c>
      <c r="D332" s="29">
        <v>22500000</v>
      </c>
    </row>
    <row r="333" spans="1:8" ht="13.5" customHeight="1" x14ac:dyDescent="0.25">
      <c r="A333" s="122" t="s">
        <v>70</v>
      </c>
      <c r="B333" s="31">
        <v>22500000</v>
      </c>
      <c r="C333" s="36"/>
      <c r="D333" s="36"/>
    </row>
    <row r="334" spans="1:8" ht="13.5" customHeight="1" x14ac:dyDescent="0.25">
      <c r="A334" s="28" t="s">
        <v>159</v>
      </c>
      <c r="B334" s="29">
        <v>3412000</v>
      </c>
      <c r="C334" s="29">
        <v>3412000</v>
      </c>
      <c r="D334" s="29">
        <v>3312000</v>
      </c>
    </row>
    <row r="335" spans="1:8" s="100" customFormat="1" ht="13.5" customHeight="1" x14ac:dyDescent="0.25">
      <c r="A335" s="26" t="s">
        <v>160</v>
      </c>
      <c r="B335" s="27">
        <v>50000</v>
      </c>
      <c r="C335" s="27">
        <v>50000</v>
      </c>
      <c r="D335" s="27">
        <v>50000</v>
      </c>
      <c r="E335" s="99"/>
      <c r="F335" s="99"/>
      <c r="G335" s="99"/>
      <c r="H335" s="99"/>
    </row>
    <row r="336" spans="1:8" s="147" customFormat="1" ht="13.5" customHeight="1" x14ac:dyDescent="0.2">
      <c r="A336" s="144" t="s">
        <v>105</v>
      </c>
      <c r="B336" s="145">
        <v>50000</v>
      </c>
      <c r="C336" s="145">
        <v>50000</v>
      </c>
      <c r="D336" s="145">
        <v>50000</v>
      </c>
      <c r="E336" s="146"/>
      <c r="F336" s="146"/>
      <c r="G336" s="146"/>
      <c r="H336" s="146"/>
    </row>
    <row r="337" spans="1:8" ht="13.5" customHeight="1" x14ac:dyDescent="0.25">
      <c r="A337" s="140" t="s">
        <v>71</v>
      </c>
      <c r="B337" s="29">
        <v>50000</v>
      </c>
      <c r="C337" s="29">
        <v>50000</v>
      </c>
      <c r="D337" s="29">
        <v>50000</v>
      </c>
    </row>
    <row r="338" spans="1:8" ht="13.5" customHeight="1" x14ac:dyDescent="0.25">
      <c r="A338" s="122" t="s">
        <v>72</v>
      </c>
      <c r="B338" s="31">
        <v>50000</v>
      </c>
      <c r="C338" s="36"/>
      <c r="D338" s="36"/>
    </row>
    <row r="339" spans="1:8" s="100" customFormat="1" ht="13.5" customHeight="1" x14ac:dyDescent="0.25">
      <c r="A339" s="26" t="s">
        <v>161</v>
      </c>
      <c r="B339" s="27">
        <v>200000</v>
      </c>
      <c r="C339" s="27">
        <v>300000</v>
      </c>
      <c r="D339" s="27">
        <v>200000</v>
      </c>
      <c r="E339" s="99"/>
      <c r="F339" s="99"/>
      <c r="G339" s="99"/>
      <c r="H339" s="99"/>
    </row>
    <row r="340" spans="1:8" s="147" customFormat="1" ht="13.5" customHeight="1" x14ac:dyDescent="0.2">
      <c r="A340" s="144" t="s">
        <v>105</v>
      </c>
      <c r="B340" s="145">
        <v>200000</v>
      </c>
      <c r="C340" s="145">
        <v>300000</v>
      </c>
      <c r="D340" s="145">
        <v>200000</v>
      </c>
      <c r="E340" s="146"/>
      <c r="F340" s="146"/>
      <c r="G340" s="146"/>
      <c r="H340" s="146"/>
    </row>
    <row r="341" spans="1:8" ht="13.5" customHeight="1" x14ac:dyDescent="0.25">
      <c r="A341" s="140" t="s">
        <v>66</v>
      </c>
      <c r="B341" s="29">
        <v>200000</v>
      </c>
      <c r="C341" s="29">
        <v>300000</v>
      </c>
      <c r="D341" s="29">
        <v>200000</v>
      </c>
    </row>
    <row r="342" spans="1:8" ht="13.5" customHeight="1" x14ac:dyDescent="0.25">
      <c r="A342" s="122" t="s">
        <v>68</v>
      </c>
      <c r="B342" s="31">
        <v>200000</v>
      </c>
      <c r="C342" s="36"/>
      <c r="D342" s="36"/>
    </row>
    <row r="343" spans="1:8" ht="13.5" customHeight="1" x14ac:dyDescent="0.25">
      <c r="A343" s="26" t="s">
        <v>162</v>
      </c>
      <c r="B343" s="27">
        <v>280000</v>
      </c>
      <c r="C343" s="27">
        <v>280000</v>
      </c>
      <c r="D343" s="27">
        <v>280000</v>
      </c>
    </row>
    <row r="344" spans="1:8" s="154" customFormat="1" ht="13.5" customHeight="1" x14ac:dyDescent="0.2">
      <c r="A344" s="144" t="s">
        <v>105</v>
      </c>
      <c r="B344" s="145">
        <v>280000</v>
      </c>
      <c r="C344" s="145">
        <v>280000</v>
      </c>
      <c r="D344" s="145">
        <v>280000</v>
      </c>
      <c r="E344" s="153"/>
      <c r="F344" s="153"/>
      <c r="G344" s="153"/>
      <c r="H344" s="153"/>
    </row>
    <row r="345" spans="1:8" ht="13.5" customHeight="1" x14ac:dyDescent="0.25">
      <c r="A345" s="140" t="s">
        <v>71</v>
      </c>
      <c r="B345" s="29">
        <v>280000</v>
      </c>
      <c r="C345" s="29">
        <v>280000</v>
      </c>
      <c r="D345" s="29">
        <v>280000</v>
      </c>
    </row>
    <row r="346" spans="1:8" s="100" customFormat="1" ht="13.5" customHeight="1" x14ac:dyDescent="0.25">
      <c r="A346" s="122" t="s">
        <v>72</v>
      </c>
      <c r="B346" s="31">
        <v>280000</v>
      </c>
      <c r="C346" s="36"/>
      <c r="D346" s="36"/>
      <c r="E346" s="99"/>
      <c r="F346" s="99"/>
      <c r="G346" s="99"/>
      <c r="H346" s="99"/>
    </row>
    <row r="347" spans="1:8" ht="13.5" customHeight="1" x14ac:dyDescent="0.25">
      <c r="A347" s="26" t="s">
        <v>163</v>
      </c>
      <c r="B347" s="27">
        <v>200000</v>
      </c>
      <c r="C347" s="27">
        <v>200000</v>
      </c>
      <c r="D347" s="27">
        <v>200000</v>
      </c>
    </row>
    <row r="348" spans="1:8" s="147" customFormat="1" ht="13.5" customHeight="1" x14ac:dyDescent="0.2">
      <c r="A348" s="144" t="s">
        <v>105</v>
      </c>
      <c r="B348" s="145">
        <v>200000</v>
      </c>
      <c r="C348" s="145">
        <v>200000</v>
      </c>
      <c r="D348" s="145">
        <v>200000</v>
      </c>
      <c r="E348" s="146"/>
      <c r="F348" s="146"/>
      <c r="G348" s="146"/>
      <c r="H348" s="146"/>
    </row>
    <row r="349" spans="1:8" s="100" customFormat="1" ht="13.5" customHeight="1" x14ac:dyDescent="0.25">
      <c r="A349" s="140" t="s">
        <v>53</v>
      </c>
      <c r="B349" s="29">
        <v>55000</v>
      </c>
      <c r="C349" s="29">
        <v>55000</v>
      </c>
      <c r="D349" s="29">
        <v>55000</v>
      </c>
      <c r="E349" s="99"/>
      <c r="F349" s="99"/>
      <c r="G349" s="99"/>
      <c r="H349" s="99"/>
    </row>
    <row r="350" spans="1:8" s="100" customFormat="1" ht="13.5" customHeight="1" x14ac:dyDescent="0.25">
      <c r="A350" s="122" t="s">
        <v>55</v>
      </c>
      <c r="B350" s="31">
        <v>5000</v>
      </c>
      <c r="C350" s="36"/>
      <c r="D350" s="36"/>
      <c r="E350" s="99"/>
      <c r="F350" s="99"/>
      <c r="G350" s="99"/>
      <c r="H350" s="99"/>
    </row>
    <row r="351" spans="1:8" ht="13.5" customHeight="1" x14ac:dyDescent="0.25">
      <c r="A351" s="122" t="s">
        <v>56</v>
      </c>
      <c r="B351" s="31">
        <v>30000</v>
      </c>
      <c r="C351" s="36"/>
      <c r="D351" s="36"/>
    </row>
    <row r="352" spans="1:8" ht="13.5" customHeight="1" x14ac:dyDescent="0.25">
      <c r="A352" s="122" t="s">
        <v>58</v>
      </c>
      <c r="B352" s="31">
        <v>20000</v>
      </c>
      <c r="C352" s="36"/>
      <c r="D352" s="36"/>
    </row>
    <row r="353" spans="1:8" ht="13.5" customHeight="1" x14ac:dyDescent="0.25">
      <c r="A353" s="140" t="s">
        <v>66</v>
      </c>
      <c r="B353" s="29">
        <v>95000</v>
      </c>
      <c r="C353" s="29">
        <v>95000</v>
      </c>
      <c r="D353" s="29">
        <v>95000</v>
      </c>
    </row>
    <row r="354" spans="1:8" s="100" customFormat="1" ht="13.5" customHeight="1" x14ac:dyDescent="0.25">
      <c r="A354" s="122" t="s">
        <v>68</v>
      </c>
      <c r="B354" s="31">
        <v>95000</v>
      </c>
      <c r="C354" s="36"/>
      <c r="D354" s="36"/>
      <c r="E354" s="99"/>
      <c r="F354" s="99"/>
      <c r="G354" s="99"/>
      <c r="H354" s="99"/>
    </row>
    <row r="355" spans="1:8" ht="13.5" customHeight="1" x14ac:dyDescent="0.25">
      <c r="A355" s="140" t="s">
        <v>77</v>
      </c>
      <c r="B355" s="29">
        <v>50000</v>
      </c>
      <c r="C355" s="29">
        <v>50000</v>
      </c>
      <c r="D355" s="29">
        <v>50000</v>
      </c>
    </row>
    <row r="356" spans="1:8" ht="13.5" customHeight="1" x14ac:dyDescent="0.25">
      <c r="A356" s="122" t="s">
        <v>81</v>
      </c>
      <c r="B356" s="31">
        <v>50000</v>
      </c>
      <c r="C356" s="36"/>
      <c r="D356" s="36"/>
    </row>
    <row r="357" spans="1:8" s="100" customFormat="1" ht="13.5" customHeight="1" x14ac:dyDescent="0.25">
      <c r="A357" s="26" t="s">
        <v>164</v>
      </c>
      <c r="B357" s="27">
        <v>30000</v>
      </c>
      <c r="C357" s="27">
        <v>30000</v>
      </c>
      <c r="D357" s="27">
        <v>30000</v>
      </c>
      <c r="E357" s="99"/>
      <c r="F357" s="99"/>
      <c r="G357" s="99"/>
      <c r="H357" s="99"/>
    </row>
    <row r="358" spans="1:8" s="147" customFormat="1" ht="13.5" customHeight="1" x14ac:dyDescent="0.2">
      <c r="A358" s="144" t="s">
        <v>105</v>
      </c>
      <c r="B358" s="145">
        <v>30000</v>
      </c>
      <c r="C358" s="145">
        <v>30000</v>
      </c>
      <c r="D358" s="145">
        <v>30000</v>
      </c>
      <c r="E358" s="146"/>
      <c r="F358" s="146"/>
      <c r="G358" s="146"/>
      <c r="H358" s="146"/>
    </row>
    <row r="359" spans="1:8" ht="13.5" customHeight="1" x14ac:dyDescent="0.25">
      <c r="A359" s="140" t="s">
        <v>66</v>
      </c>
      <c r="B359" s="29">
        <v>30000</v>
      </c>
      <c r="C359" s="29">
        <v>30000</v>
      </c>
      <c r="D359" s="29">
        <v>30000</v>
      </c>
    </row>
    <row r="360" spans="1:8" ht="13.5" customHeight="1" x14ac:dyDescent="0.25">
      <c r="A360" s="122" t="s">
        <v>68</v>
      </c>
      <c r="B360" s="31">
        <v>30000</v>
      </c>
      <c r="C360" s="36"/>
      <c r="D360" s="36"/>
    </row>
    <row r="361" spans="1:8" s="97" customFormat="1" ht="13.5" customHeight="1" x14ac:dyDescent="0.25">
      <c r="A361" s="26" t="s">
        <v>165</v>
      </c>
      <c r="B361" s="27">
        <v>2000</v>
      </c>
      <c r="C361" s="27">
        <v>2000</v>
      </c>
      <c r="D361" s="27">
        <v>2000</v>
      </c>
      <c r="E361" s="96"/>
      <c r="F361" s="96"/>
      <c r="G361" s="96"/>
      <c r="H361" s="96"/>
    </row>
    <row r="362" spans="1:8" s="147" customFormat="1" ht="13.5" customHeight="1" x14ac:dyDescent="0.2">
      <c r="A362" s="144" t="s">
        <v>105</v>
      </c>
      <c r="B362" s="145">
        <v>2000</v>
      </c>
      <c r="C362" s="145">
        <v>2000</v>
      </c>
      <c r="D362" s="145">
        <v>2000</v>
      </c>
      <c r="E362" s="146"/>
      <c r="F362" s="146"/>
      <c r="G362" s="146"/>
      <c r="H362" s="146"/>
    </row>
    <row r="363" spans="1:8" s="100" customFormat="1" ht="13.5" customHeight="1" x14ac:dyDescent="0.25">
      <c r="A363" s="140" t="s">
        <v>66</v>
      </c>
      <c r="B363" s="29">
        <v>2000</v>
      </c>
      <c r="C363" s="29">
        <v>2000</v>
      </c>
      <c r="D363" s="29">
        <v>2000</v>
      </c>
      <c r="E363" s="99"/>
      <c r="F363" s="99"/>
      <c r="G363" s="99"/>
      <c r="H363" s="99"/>
    </row>
    <row r="364" spans="1:8" ht="13.5" customHeight="1" x14ac:dyDescent="0.25">
      <c r="A364" s="122" t="s">
        <v>67</v>
      </c>
      <c r="B364" s="31">
        <v>2000</v>
      </c>
      <c r="C364" s="36"/>
      <c r="D364" s="36"/>
    </row>
    <row r="365" spans="1:8" ht="15.75" x14ac:dyDescent="0.25">
      <c r="A365" s="26" t="s">
        <v>166</v>
      </c>
      <c r="B365" s="27">
        <v>150000</v>
      </c>
      <c r="C365" s="27">
        <v>150000</v>
      </c>
      <c r="D365" s="27">
        <v>150000</v>
      </c>
    </row>
    <row r="366" spans="1:8" s="147" customFormat="1" ht="13.5" customHeight="1" x14ac:dyDescent="0.2">
      <c r="A366" s="144" t="s">
        <v>105</v>
      </c>
      <c r="B366" s="145">
        <v>150000</v>
      </c>
      <c r="C366" s="145">
        <v>150000</v>
      </c>
      <c r="D366" s="145">
        <v>150000</v>
      </c>
      <c r="E366" s="146"/>
      <c r="F366" s="146"/>
      <c r="G366" s="146"/>
      <c r="H366" s="146"/>
    </row>
    <row r="367" spans="1:8" s="100" customFormat="1" ht="13.5" customHeight="1" x14ac:dyDescent="0.25">
      <c r="A367" s="140" t="s">
        <v>53</v>
      </c>
      <c r="B367" s="29">
        <v>150000</v>
      </c>
      <c r="C367" s="29">
        <v>150000</v>
      </c>
      <c r="D367" s="29">
        <v>150000</v>
      </c>
      <c r="E367" s="99"/>
      <c r="F367" s="99"/>
      <c r="G367" s="99"/>
      <c r="H367" s="99"/>
    </row>
    <row r="368" spans="1:8" ht="13.5" customHeight="1" x14ac:dyDescent="0.25">
      <c r="A368" s="122" t="s">
        <v>56</v>
      </c>
      <c r="B368" s="31">
        <v>75000</v>
      </c>
      <c r="C368" s="36"/>
      <c r="D368" s="36"/>
    </row>
    <row r="369" spans="1:8" s="100" customFormat="1" ht="13.5" customHeight="1" x14ac:dyDescent="0.25">
      <c r="A369" s="122" t="s">
        <v>57</v>
      </c>
      <c r="B369" s="31">
        <v>25000</v>
      </c>
      <c r="C369" s="36"/>
      <c r="D369" s="36"/>
      <c r="E369" s="99"/>
      <c r="F369" s="99"/>
      <c r="G369" s="99"/>
      <c r="H369" s="99"/>
    </row>
    <row r="370" spans="1:8" ht="13.5" customHeight="1" x14ac:dyDescent="0.25">
      <c r="A370" s="122" t="s">
        <v>58</v>
      </c>
      <c r="B370" s="31">
        <v>50000</v>
      </c>
      <c r="C370" s="36"/>
      <c r="D370" s="36"/>
    </row>
    <row r="371" spans="1:8" s="100" customFormat="1" ht="15.75" x14ac:dyDescent="0.25">
      <c r="A371" s="26" t="s">
        <v>362</v>
      </c>
      <c r="B371" s="27">
        <v>2500000</v>
      </c>
      <c r="C371" s="27">
        <v>2400000</v>
      </c>
      <c r="D371" s="27">
        <v>2400000</v>
      </c>
      <c r="E371" s="99"/>
      <c r="F371" s="99"/>
      <c r="G371" s="99"/>
      <c r="H371" s="99"/>
    </row>
    <row r="372" spans="1:8" s="147" customFormat="1" ht="13.5" customHeight="1" x14ac:dyDescent="0.2">
      <c r="A372" s="144" t="s">
        <v>105</v>
      </c>
      <c r="B372" s="145">
        <v>2500000</v>
      </c>
      <c r="C372" s="145">
        <v>2400000</v>
      </c>
      <c r="D372" s="145">
        <v>2400000</v>
      </c>
      <c r="E372" s="146"/>
      <c r="F372" s="146"/>
      <c r="G372" s="146"/>
      <c r="H372" s="146"/>
    </row>
    <row r="373" spans="1:8" ht="13.5" customHeight="1" x14ac:dyDescent="0.25">
      <c r="A373" s="140" t="s">
        <v>53</v>
      </c>
      <c r="B373" s="29">
        <v>400000</v>
      </c>
      <c r="C373" s="29">
        <v>400000</v>
      </c>
      <c r="D373" s="29">
        <v>400000</v>
      </c>
    </row>
    <row r="374" spans="1:8" ht="13.5" customHeight="1" x14ac:dyDescent="0.25">
      <c r="A374" s="122" t="s">
        <v>56</v>
      </c>
      <c r="B374" s="31">
        <v>400000</v>
      </c>
      <c r="C374" s="36"/>
      <c r="D374" s="36"/>
    </row>
    <row r="375" spans="1:8" s="100" customFormat="1" ht="13.5" customHeight="1" x14ac:dyDescent="0.25">
      <c r="A375" s="140" t="s">
        <v>83</v>
      </c>
      <c r="B375" s="29">
        <v>2100000</v>
      </c>
      <c r="C375" s="29">
        <v>2000000</v>
      </c>
      <c r="D375" s="29">
        <v>2000000</v>
      </c>
      <c r="E375" s="99"/>
      <c r="F375" s="99"/>
      <c r="G375" s="99"/>
      <c r="H375" s="99"/>
    </row>
    <row r="376" spans="1:8" s="100" customFormat="1" ht="13.5" customHeight="1" x14ac:dyDescent="0.25">
      <c r="A376" s="122" t="s">
        <v>84</v>
      </c>
      <c r="B376" s="31">
        <v>2100000</v>
      </c>
      <c r="C376" s="36"/>
      <c r="D376" s="36"/>
      <c r="E376" s="99"/>
      <c r="F376" s="99"/>
      <c r="G376" s="99"/>
      <c r="H376" s="99"/>
    </row>
    <row r="377" spans="1:8" ht="20.25" customHeight="1" x14ac:dyDescent="0.25">
      <c r="A377" s="28" t="s">
        <v>167</v>
      </c>
      <c r="B377" s="29">
        <v>32950000</v>
      </c>
      <c r="C377" s="29">
        <v>22950000</v>
      </c>
      <c r="D377" s="29">
        <v>22950000</v>
      </c>
    </row>
    <row r="378" spans="1:8" ht="15.75" x14ac:dyDescent="0.25">
      <c r="A378" s="26" t="s">
        <v>168</v>
      </c>
      <c r="B378" s="27">
        <v>32950000</v>
      </c>
      <c r="C378" s="27">
        <v>22950000</v>
      </c>
      <c r="D378" s="27">
        <v>22950000</v>
      </c>
    </row>
    <row r="379" spans="1:8" s="147" customFormat="1" ht="13.5" customHeight="1" x14ac:dyDescent="0.2">
      <c r="A379" s="144" t="s">
        <v>105</v>
      </c>
      <c r="B379" s="145">
        <v>6400000</v>
      </c>
      <c r="C379" s="145">
        <v>6400000</v>
      </c>
      <c r="D379" s="145">
        <v>6400000</v>
      </c>
      <c r="E379" s="146"/>
      <c r="F379" s="146"/>
      <c r="G379" s="146"/>
      <c r="H379" s="146"/>
    </row>
    <row r="380" spans="1:8" s="100" customFormat="1" ht="13.5" customHeight="1" x14ac:dyDescent="0.25">
      <c r="A380" s="140" t="s">
        <v>53</v>
      </c>
      <c r="B380" s="29">
        <v>6050000</v>
      </c>
      <c r="C380" s="29">
        <v>6050000</v>
      </c>
      <c r="D380" s="29">
        <v>6050000</v>
      </c>
      <c r="E380" s="99"/>
      <c r="F380" s="99"/>
      <c r="G380" s="99"/>
      <c r="H380" s="99"/>
    </row>
    <row r="381" spans="1:8" ht="13.5" customHeight="1" x14ac:dyDescent="0.25">
      <c r="A381" s="122" t="s">
        <v>56</v>
      </c>
      <c r="B381" s="31">
        <v>6050000</v>
      </c>
      <c r="C381" s="36"/>
      <c r="D381" s="36"/>
    </row>
    <row r="382" spans="1:8" ht="13.5" customHeight="1" x14ac:dyDescent="0.25">
      <c r="A382" s="140" t="s">
        <v>66</v>
      </c>
      <c r="B382" s="29">
        <v>350000</v>
      </c>
      <c r="C382" s="29">
        <v>350000</v>
      </c>
      <c r="D382" s="29">
        <v>350000</v>
      </c>
    </row>
    <row r="383" spans="1:8" ht="13.5" customHeight="1" x14ac:dyDescent="0.25">
      <c r="A383" s="122" t="s">
        <v>67</v>
      </c>
      <c r="B383" s="31">
        <v>350000</v>
      </c>
      <c r="C383" s="36"/>
      <c r="D383" s="36"/>
    </row>
    <row r="384" spans="1:8" s="147" customFormat="1" ht="13.5" customHeight="1" x14ac:dyDescent="0.2">
      <c r="A384" s="144" t="s">
        <v>151</v>
      </c>
      <c r="B384" s="145">
        <v>16550000</v>
      </c>
      <c r="C384" s="145">
        <v>16550000</v>
      </c>
      <c r="D384" s="145">
        <v>16550000</v>
      </c>
      <c r="E384" s="146"/>
      <c r="F384" s="146"/>
      <c r="G384" s="146"/>
      <c r="H384" s="146"/>
    </row>
    <row r="385" spans="1:8" s="100" customFormat="1" ht="13.5" customHeight="1" x14ac:dyDescent="0.25">
      <c r="A385" s="140" t="s">
        <v>53</v>
      </c>
      <c r="B385" s="29">
        <v>16550000</v>
      </c>
      <c r="C385" s="29">
        <v>16550000</v>
      </c>
      <c r="D385" s="29">
        <v>16550000</v>
      </c>
      <c r="E385" s="99"/>
      <c r="F385" s="99"/>
      <c r="G385" s="99"/>
      <c r="H385" s="99"/>
    </row>
    <row r="386" spans="1:8" ht="13.5" customHeight="1" x14ac:dyDescent="0.25">
      <c r="A386" s="122" t="s">
        <v>56</v>
      </c>
      <c r="B386" s="31">
        <v>16550000</v>
      </c>
      <c r="C386" s="36"/>
      <c r="D386" s="36"/>
    </row>
    <row r="387" spans="1:8" s="147" customFormat="1" ht="13.5" customHeight="1" x14ac:dyDescent="0.2">
      <c r="A387" s="144" t="s">
        <v>124</v>
      </c>
      <c r="B387" s="145">
        <v>10000000</v>
      </c>
      <c r="C387" s="145">
        <v>0</v>
      </c>
      <c r="D387" s="145">
        <v>0</v>
      </c>
      <c r="E387" s="146"/>
      <c r="F387" s="146"/>
      <c r="G387" s="146"/>
      <c r="H387" s="146"/>
    </row>
    <row r="388" spans="1:8" ht="13.5" customHeight="1" x14ac:dyDescent="0.25">
      <c r="A388" s="140" t="s">
        <v>83</v>
      </c>
      <c r="B388" s="29">
        <v>10000000</v>
      </c>
      <c r="C388" s="29">
        <v>0</v>
      </c>
      <c r="D388" s="29">
        <v>0</v>
      </c>
    </row>
    <row r="389" spans="1:8" s="100" customFormat="1" ht="13.5" customHeight="1" x14ac:dyDescent="0.25">
      <c r="A389" s="122" t="s">
        <v>84</v>
      </c>
      <c r="B389" s="31">
        <v>10000000</v>
      </c>
      <c r="C389" s="36"/>
      <c r="D389" s="36"/>
      <c r="E389" s="99"/>
      <c r="F389" s="99"/>
      <c r="G389" s="99"/>
      <c r="H389" s="99"/>
    </row>
    <row r="390" spans="1:8" ht="19.5" customHeight="1" x14ac:dyDescent="0.25">
      <c r="A390" s="28" t="s">
        <v>169</v>
      </c>
      <c r="B390" s="29">
        <v>870000</v>
      </c>
      <c r="C390" s="29">
        <v>870000</v>
      </c>
      <c r="D390" s="29">
        <v>870000</v>
      </c>
    </row>
    <row r="391" spans="1:8" ht="15.75" x14ac:dyDescent="0.25">
      <c r="A391" s="26" t="s">
        <v>170</v>
      </c>
      <c r="B391" s="27">
        <v>30000</v>
      </c>
      <c r="C391" s="27">
        <v>30000</v>
      </c>
      <c r="D391" s="27">
        <v>30000</v>
      </c>
    </row>
    <row r="392" spans="1:8" s="147" customFormat="1" ht="13.5" customHeight="1" x14ac:dyDescent="0.2">
      <c r="A392" s="144" t="s">
        <v>105</v>
      </c>
      <c r="B392" s="145">
        <v>30000</v>
      </c>
      <c r="C392" s="145">
        <v>30000</v>
      </c>
      <c r="D392" s="145">
        <v>30000</v>
      </c>
      <c r="E392" s="146"/>
      <c r="F392" s="146"/>
      <c r="G392" s="146"/>
      <c r="H392" s="146"/>
    </row>
    <row r="393" spans="1:8" s="100" customFormat="1" ht="13.5" customHeight="1" x14ac:dyDescent="0.25">
      <c r="A393" s="140" t="s">
        <v>66</v>
      </c>
      <c r="B393" s="29">
        <v>30000</v>
      </c>
      <c r="C393" s="29">
        <v>30000</v>
      </c>
      <c r="D393" s="29">
        <v>30000</v>
      </c>
      <c r="E393" s="99"/>
      <c r="F393" s="99"/>
      <c r="G393" s="99"/>
      <c r="H393" s="99"/>
    </row>
    <row r="394" spans="1:8" ht="13.5" customHeight="1" x14ac:dyDescent="0.25">
      <c r="A394" s="122" t="s">
        <v>68</v>
      </c>
      <c r="B394" s="31">
        <v>30000</v>
      </c>
      <c r="C394" s="36"/>
      <c r="D394" s="36"/>
    </row>
    <row r="395" spans="1:8" ht="13.5" customHeight="1" x14ac:dyDescent="0.25">
      <c r="A395" s="26" t="s">
        <v>171</v>
      </c>
      <c r="B395" s="27">
        <v>210000</v>
      </c>
      <c r="C395" s="27">
        <v>210000</v>
      </c>
      <c r="D395" s="27">
        <v>210000</v>
      </c>
    </row>
    <row r="396" spans="1:8" s="147" customFormat="1" ht="13.5" customHeight="1" x14ac:dyDescent="0.2">
      <c r="A396" s="144" t="s">
        <v>105</v>
      </c>
      <c r="B396" s="145">
        <v>210000</v>
      </c>
      <c r="C396" s="145">
        <v>210000</v>
      </c>
      <c r="D396" s="145">
        <v>210000</v>
      </c>
      <c r="E396" s="146"/>
      <c r="F396" s="146"/>
      <c r="G396" s="146"/>
      <c r="H396" s="146"/>
    </row>
    <row r="397" spans="1:8" s="100" customFormat="1" ht="13.5" customHeight="1" x14ac:dyDescent="0.25">
      <c r="A397" s="140" t="s">
        <v>66</v>
      </c>
      <c r="B397" s="29">
        <v>70000</v>
      </c>
      <c r="C397" s="29">
        <v>70000</v>
      </c>
      <c r="D397" s="29">
        <v>70000</v>
      </c>
      <c r="E397" s="99"/>
      <c r="F397" s="99"/>
      <c r="G397" s="99"/>
      <c r="H397" s="99"/>
    </row>
    <row r="398" spans="1:8" ht="13.5" customHeight="1" x14ac:dyDescent="0.25">
      <c r="A398" s="122" t="s">
        <v>68</v>
      </c>
      <c r="B398" s="31">
        <v>70000</v>
      </c>
      <c r="C398" s="36"/>
      <c r="D398" s="36"/>
    </row>
    <row r="399" spans="1:8" s="100" customFormat="1" ht="13.5" customHeight="1" x14ac:dyDescent="0.25">
      <c r="A399" s="140" t="s">
        <v>71</v>
      </c>
      <c r="B399" s="29">
        <v>140000</v>
      </c>
      <c r="C399" s="29">
        <v>140000</v>
      </c>
      <c r="D399" s="29">
        <v>140000</v>
      </c>
      <c r="E399" s="99"/>
      <c r="F399" s="99"/>
      <c r="G399" s="99"/>
      <c r="H399" s="99"/>
    </row>
    <row r="400" spans="1:8" ht="13.5" customHeight="1" x14ac:dyDescent="0.25">
      <c r="A400" s="122" t="s">
        <v>72</v>
      </c>
      <c r="B400" s="31">
        <v>140000</v>
      </c>
      <c r="C400" s="36"/>
      <c r="D400" s="36"/>
    </row>
    <row r="401" spans="1:8" s="100" customFormat="1" ht="15.75" x14ac:dyDescent="0.25">
      <c r="A401" s="26" t="s">
        <v>172</v>
      </c>
      <c r="B401" s="27">
        <v>180000</v>
      </c>
      <c r="C401" s="27">
        <v>180000</v>
      </c>
      <c r="D401" s="27">
        <v>180000</v>
      </c>
      <c r="E401" s="99"/>
      <c r="F401" s="99"/>
      <c r="G401" s="99"/>
      <c r="H401" s="99"/>
    </row>
    <row r="402" spans="1:8" s="147" customFormat="1" ht="13.5" customHeight="1" x14ac:dyDescent="0.2">
      <c r="A402" s="144" t="s">
        <v>105</v>
      </c>
      <c r="B402" s="145">
        <v>180000</v>
      </c>
      <c r="C402" s="145">
        <v>180000</v>
      </c>
      <c r="D402" s="145">
        <v>180000</v>
      </c>
      <c r="E402" s="146"/>
      <c r="F402" s="146"/>
      <c r="G402" s="146"/>
      <c r="H402" s="146"/>
    </row>
    <row r="403" spans="1:8" ht="13.5" customHeight="1" x14ac:dyDescent="0.25">
      <c r="A403" s="140" t="s">
        <v>66</v>
      </c>
      <c r="B403" s="29">
        <v>180000</v>
      </c>
      <c r="C403" s="29">
        <v>180000</v>
      </c>
      <c r="D403" s="29">
        <v>180000</v>
      </c>
    </row>
    <row r="404" spans="1:8" ht="13.5" customHeight="1" x14ac:dyDescent="0.25">
      <c r="A404" s="122" t="s">
        <v>68</v>
      </c>
      <c r="B404" s="31">
        <v>180000</v>
      </c>
      <c r="C404" s="36"/>
      <c r="D404" s="36"/>
    </row>
    <row r="405" spans="1:8" s="112" customFormat="1" ht="15.75" x14ac:dyDescent="0.25">
      <c r="A405" s="26" t="s">
        <v>173</v>
      </c>
      <c r="B405" s="27">
        <v>10000</v>
      </c>
      <c r="C405" s="27">
        <v>10000</v>
      </c>
      <c r="D405" s="27">
        <v>10000</v>
      </c>
      <c r="E405" s="111"/>
      <c r="F405" s="111"/>
      <c r="G405" s="111"/>
      <c r="H405" s="111"/>
    </row>
    <row r="406" spans="1:8" s="147" customFormat="1" ht="13.5" customHeight="1" x14ac:dyDescent="0.2">
      <c r="A406" s="144" t="s">
        <v>105</v>
      </c>
      <c r="B406" s="145">
        <v>10000</v>
      </c>
      <c r="C406" s="145">
        <v>10000</v>
      </c>
      <c r="D406" s="145">
        <v>10000</v>
      </c>
      <c r="E406" s="146"/>
      <c r="F406" s="146"/>
      <c r="G406" s="146"/>
      <c r="H406" s="146"/>
    </row>
    <row r="407" spans="1:8" s="100" customFormat="1" ht="13.5" customHeight="1" x14ac:dyDescent="0.25">
      <c r="A407" s="140" t="s">
        <v>66</v>
      </c>
      <c r="B407" s="29">
        <v>10000</v>
      </c>
      <c r="C407" s="29">
        <v>10000</v>
      </c>
      <c r="D407" s="29">
        <v>10000</v>
      </c>
      <c r="E407" s="99"/>
      <c r="F407" s="99"/>
      <c r="G407" s="99"/>
      <c r="H407" s="99"/>
    </row>
    <row r="408" spans="1:8" ht="13.5" customHeight="1" x14ac:dyDescent="0.25">
      <c r="A408" s="122" t="s">
        <v>68</v>
      </c>
      <c r="B408" s="31">
        <v>10000</v>
      </c>
      <c r="C408" s="36"/>
      <c r="D408" s="36"/>
    </row>
    <row r="409" spans="1:8" ht="15.75" x14ac:dyDescent="0.25">
      <c r="A409" s="26" t="s">
        <v>174</v>
      </c>
      <c r="B409" s="27">
        <v>150000</v>
      </c>
      <c r="C409" s="27">
        <v>150000</v>
      </c>
      <c r="D409" s="27">
        <v>150000</v>
      </c>
    </row>
    <row r="410" spans="1:8" s="147" customFormat="1" ht="13.5" customHeight="1" x14ac:dyDescent="0.2">
      <c r="A410" s="144" t="s">
        <v>105</v>
      </c>
      <c r="B410" s="145">
        <v>150000</v>
      </c>
      <c r="C410" s="145">
        <v>150000</v>
      </c>
      <c r="D410" s="145">
        <v>150000</v>
      </c>
      <c r="E410" s="146"/>
      <c r="F410" s="146"/>
      <c r="G410" s="146"/>
      <c r="H410" s="146"/>
    </row>
    <row r="411" spans="1:8" ht="13.5" customHeight="1" x14ac:dyDescent="0.25">
      <c r="A411" s="140" t="s">
        <v>71</v>
      </c>
      <c r="B411" s="29">
        <v>150000</v>
      </c>
      <c r="C411" s="29">
        <v>150000</v>
      </c>
      <c r="D411" s="29">
        <v>150000</v>
      </c>
    </row>
    <row r="412" spans="1:8" s="100" customFormat="1" ht="13.5" customHeight="1" x14ac:dyDescent="0.25">
      <c r="A412" s="122" t="s">
        <v>72</v>
      </c>
      <c r="B412" s="31">
        <v>150000</v>
      </c>
      <c r="C412" s="36"/>
      <c r="D412" s="36"/>
      <c r="E412" s="99"/>
      <c r="F412" s="99"/>
      <c r="G412" s="99"/>
      <c r="H412" s="99"/>
    </row>
    <row r="413" spans="1:8" ht="15.75" x14ac:dyDescent="0.25">
      <c r="A413" s="26" t="s">
        <v>175</v>
      </c>
      <c r="B413" s="27">
        <v>190000</v>
      </c>
      <c r="C413" s="27">
        <v>190000</v>
      </c>
      <c r="D413" s="27">
        <v>190000</v>
      </c>
    </row>
    <row r="414" spans="1:8" s="147" customFormat="1" ht="13.5" customHeight="1" x14ac:dyDescent="0.2">
      <c r="A414" s="144" t="s">
        <v>105</v>
      </c>
      <c r="B414" s="145">
        <v>190000</v>
      </c>
      <c r="C414" s="145">
        <v>190000</v>
      </c>
      <c r="D414" s="145">
        <v>190000</v>
      </c>
      <c r="E414" s="146"/>
      <c r="F414" s="146"/>
      <c r="G414" s="146"/>
      <c r="H414" s="146"/>
    </row>
    <row r="415" spans="1:8" ht="13.5" customHeight="1" x14ac:dyDescent="0.25">
      <c r="A415" s="140" t="s">
        <v>66</v>
      </c>
      <c r="B415" s="29">
        <v>190000</v>
      </c>
      <c r="C415" s="29">
        <v>190000</v>
      </c>
      <c r="D415" s="29">
        <v>190000</v>
      </c>
    </row>
    <row r="416" spans="1:8" s="112" customFormat="1" ht="13.5" customHeight="1" x14ac:dyDescent="0.25">
      <c r="A416" s="122" t="s">
        <v>68</v>
      </c>
      <c r="B416" s="31">
        <v>190000</v>
      </c>
      <c r="C416" s="36"/>
      <c r="D416" s="36"/>
      <c r="E416" s="111"/>
      <c r="F416" s="111"/>
      <c r="G416" s="111"/>
      <c r="H416" s="111"/>
    </row>
    <row r="417" spans="1:8" s="100" customFormat="1" ht="15.75" x14ac:dyDescent="0.25">
      <c r="A417" s="26" t="s">
        <v>176</v>
      </c>
      <c r="B417" s="27">
        <v>100000</v>
      </c>
      <c r="C417" s="27">
        <v>100000</v>
      </c>
      <c r="D417" s="27">
        <v>100000</v>
      </c>
      <c r="E417" s="99"/>
      <c r="F417" s="99"/>
      <c r="G417" s="99"/>
      <c r="H417" s="99"/>
    </row>
    <row r="418" spans="1:8" s="147" customFormat="1" ht="13.5" customHeight="1" x14ac:dyDescent="0.2">
      <c r="A418" s="144" t="s">
        <v>105</v>
      </c>
      <c r="B418" s="145">
        <v>100000</v>
      </c>
      <c r="C418" s="145">
        <v>100000</v>
      </c>
      <c r="D418" s="145">
        <v>100000</v>
      </c>
      <c r="E418" s="146"/>
      <c r="F418" s="146"/>
      <c r="G418" s="146"/>
      <c r="H418" s="146"/>
    </row>
    <row r="419" spans="1:8" ht="13.5" customHeight="1" x14ac:dyDescent="0.25">
      <c r="A419" s="140" t="s">
        <v>71</v>
      </c>
      <c r="B419" s="29">
        <v>100000</v>
      </c>
      <c r="C419" s="29">
        <v>100000</v>
      </c>
      <c r="D419" s="29">
        <v>100000</v>
      </c>
    </row>
    <row r="420" spans="1:8" ht="13.5" customHeight="1" x14ac:dyDescent="0.25">
      <c r="A420" s="122" t="s">
        <v>72</v>
      </c>
      <c r="B420" s="31">
        <v>100000</v>
      </c>
      <c r="C420" s="36"/>
      <c r="D420" s="36"/>
    </row>
    <row r="421" spans="1:8" ht="13.5" customHeight="1" x14ac:dyDescent="0.25">
      <c r="A421" s="122"/>
      <c r="B421" s="31"/>
      <c r="C421" s="36"/>
      <c r="D421" s="36"/>
    </row>
    <row r="422" spans="1:8" s="100" customFormat="1" ht="15.75" x14ac:dyDescent="0.25">
      <c r="A422" s="28" t="s">
        <v>177</v>
      </c>
      <c r="B422" s="29">
        <v>1550000</v>
      </c>
      <c r="C422" s="29">
        <v>1550000</v>
      </c>
      <c r="D422" s="29">
        <v>1550000</v>
      </c>
      <c r="E422" s="99"/>
      <c r="F422" s="99"/>
      <c r="G422" s="99"/>
      <c r="H422" s="99"/>
    </row>
    <row r="423" spans="1:8" s="100" customFormat="1" ht="15.75" x14ac:dyDescent="0.25">
      <c r="A423" s="26" t="s">
        <v>178</v>
      </c>
      <c r="B423" s="27">
        <v>250000</v>
      </c>
      <c r="C423" s="27">
        <v>250000</v>
      </c>
      <c r="D423" s="27">
        <v>250000</v>
      </c>
      <c r="E423" s="99"/>
      <c r="F423" s="99"/>
      <c r="G423" s="99"/>
      <c r="H423" s="99"/>
    </row>
    <row r="424" spans="1:8" s="147" customFormat="1" ht="12.75" x14ac:dyDescent="0.2">
      <c r="A424" s="144" t="s">
        <v>105</v>
      </c>
      <c r="B424" s="145">
        <v>250000</v>
      </c>
      <c r="C424" s="145">
        <v>250000</v>
      </c>
      <c r="D424" s="145">
        <v>250000</v>
      </c>
      <c r="E424" s="146"/>
      <c r="F424" s="146"/>
      <c r="G424" s="146"/>
      <c r="H424" s="146"/>
    </row>
    <row r="425" spans="1:8" ht="15.75" x14ac:dyDescent="0.25">
      <c r="A425" s="140" t="s">
        <v>71</v>
      </c>
      <c r="B425" s="29">
        <v>250000</v>
      </c>
      <c r="C425" s="29">
        <v>250000</v>
      </c>
      <c r="D425" s="29">
        <v>250000</v>
      </c>
    </row>
    <row r="426" spans="1:8" s="100" customFormat="1" ht="15.75" x14ac:dyDescent="0.25">
      <c r="A426" s="122" t="s">
        <v>72</v>
      </c>
      <c r="B426" s="31">
        <v>250000</v>
      </c>
      <c r="C426" s="36"/>
      <c r="D426" s="36"/>
      <c r="E426" s="99"/>
      <c r="F426" s="99"/>
      <c r="G426" s="99"/>
      <c r="H426" s="99"/>
    </row>
    <row r="427" spans="1:8" ht="15.75" x14ac:dyDescent="0.25">
      <c r="A427" s="26" t="s">
        <v>179</v>
      </c>
      <c r="B427" s="27">
        <v>500000</v>
      </c>
      <c r="C427" s="27">
        <v>500000</v>
      </c>
      <c r="D427" s="27">
        <v>500000</v>
      </c>
    </row>
    <row r="428" spans="1:8" s="147" customFormat="1" ht="12.75" x14ac:dyDescent="0.2">
      <c r="A428" s="144" t="s">
        <v>105</v>
      </c>
      <c r="B428" s="145">
        <v>500000</v>
      </c>
      <c r="C428" s="145">
        <v>500000</v>
      </c>
      <c r="D428" s="145">
        <v>500000</v>
      </c>
      <c r="E428" s="146"/>
      <c r="F428" s="146"/>
      <c r="G428" s="146"/>
      <c r="H428" s="146"/>
    </row>
    <row r="429" spans="1:8" s="100" customFormat="1" ht="15.75" x14ac:dyDescent="0.25">
      <c r="A429" s="140" t="s">
        <v>71</v>
      </c>
      <c r="B429" s="29">
        <v>500000</v>
      </c>
      <c r="C429" s="29">
        <v>500000</v>
      </c>
      <c r="D429" s="29">
        <v>500000</v>
      </c>
      <c r="E429" s="99"/>
      <c r="F429" s="99"/>
      <c r="G429" s="99"/>
      <c r="H429" s="99"/>
    </row>
    <row r="430" spans="1:8" ht="15.75" x14ac:dyDescent="0.25">
      <c r="A430" s="122" t="s">
        <v>72</v>
      </c>
      <c r="B430" s="31">
        <v>500000</v>
      </c>
      <c r="C430" s="36"/>
      <c r="D430" s="36"/>
    </row>
    <row r="431" spans="1:8" ht="15.75" x14ac:dyDescent="0.25">
      <c r="A431" s="26" t="s">
        <v>180</v>
      </c>
      <c r="B431" s="27">
        <v>800000</v>
      </c>
      <c r="C431" s="27">
        <v>800000</v>
      </c>
      <c r="D431" s="27">
        <v>800000</v>
      </c>
    </row>
    <row r="432" spans="1:8" s="147" customFormat="1" ht="12.75" x14ac:dyDescent="0.2">
      <c r="A432" s="144" t="s">
        <v>105</v>
      </c>
      <c r="B432" s="145">
        <v>800000</v>
      </c>
      <c r="C432" s="145">
        <v>800000</v>
      </c>
      <c r="D432" s="145">
        <v>800000</v>
      </c>
      <c r="E432" s="146"/>
      <c r="F432" s="146"/>
      <c r="G432" s="146"/>
      <c r="H432" s="146"/>
    </row>
    <row r="433" spans="1:8" s="100" customFormat="1" ht="15.75" x14ac:dyDescent="0.25">
      <c r="A433" s="140" t="s">
        <v>71</v>
      </c>
      <c r="B433" s="29">
        <v>800000</v>
      </c>
      <c r="C433" s="29">
        <v>800000</v>
      </c>
      <c r="D433" s="29">
        <v>800000</v>
      </c>
      <c r="E433" s="99"/>
      <c r="F433" s="99"/>
      <c r="G433" s="99"/>
      <c r="H433" s="99"/>
    </row>
    <row r="434" spans="1:8" ht="15.75" x14ac:dyDescent="0.25">
      <c r="A434" s="122" t="s">
        <v>72</v>
      </c>
      <c r="B434" s="31">
        <v>800000</v>
      </c>
      <c r="C434" s="36"/>
      <c r="D434" s="36"/>
    </row>
    <row r="435" spans="1:8" ht="13.5" customHeight="1" x14ac:dyDescent="0.25">
      <c r="A435" s="122"/>
      <c r="B435" s="31"/>
      <c r="C435" s="36"/>
      <c r="D435" s="36"/>
    </row>
    <row r="436" spans="1:8" ht="13.5" customHeight="1" x14ac:dyDescent="0.25">
      <c r="A436" s="122"/>
      <c r="B436" s="31"/>
      <c r="C436" s="36"/>
      <c r="D436" s="36"/>
    </row>
    <row r="437" spans="1:8" ht="13.5" customHeight="1" x14ac:dyDescent="0.25">
      <c r="A437" s="28" t="s">
        <v>181</v>
      </c>
      <c r="B437" s="29">
        <v>48092581</v>
      </c>
      <c r="C437" s="29">
        <v>49026881</v>
      </c>
      <c r="D437" s="29">
        <v>50026881</v>
      </c>
    </row>
    <row r="438" spans="1:8" s="147" customFormat="1" ht="13.5" customHeight="1" x14ac:dyDescent="0.2">
      <c r="A438" s="144" t="s">
        <v>105</v>
      </c>
      <c r="B438" s="145">
        <v>4785100</v>
      </c>
      <c r="C438" s="145">
        <v>5719400</v>
      </c>
      <c r="D438" s="145">
        <v>6719400</v>
      </c>
      <c r="E438" s="146"/>
      <c r="F438" s="146"/>
      <c r="G438" s="146"/>
      <c r="H438" s="146"/>
    </row>
    <row r="439" spans="1:8" s="147" customFormat="1" ht="13.5" customHeight="1" x14ac:dyDescent="0.2">
      <c r="A439" s="144" t="s">
        <v>182</v>
      </c>
      <c r="B439" s="145">
        <v>38807681</v>
      </c>
      <c r="C439" s="145">
        <v>38807681</v>
      </c>
      <c r="D439" s="145">
        <v>38807681</v>
      </c>
      <c r="E439" s="146"/>
      <c r="F439" s="146"/>
      <c r="G439" s="146"/>
      <c r="H439" s="146"/>
    </row>
    <row r="440" spans="1:8" s="147" customFormat="1" ht="13.5" customHeight="1" x14ac:dyDescent="0.2">
      <c r="A440" s="144" t="s">
        <v>150</v>
      </c>
      <c r="B440" s="145">
        <v>4319800</v>
      </c>
      <c r="C440" s="145">
        <v>4319800</v>
      </c>
      <c r="D440" s="145">
        <v>4319800</v>
      </c>
      <c r="E440" s="146"/>
      <c r="F440" s="146"/>
      <c r="G440" s="146"/>
      <c r="H440" s="146"/>
    </row>
    <row r="441" spans="1:8" s="147" customFormat="1" ht="13.5" customHeight="1" x14ac:dyDescent="0.2">
      <c r="A441" s="144" t="s">
        <v>151</v>
      </c>
      <c r="B441" s="145">
        <v>180000</v>
      </c>
      <c r="C441" s="145">
        <v>180000</v>
      </c>
      <c r="D441" s="145">
        <v>180000</v>
      </c>
      <c r="E441" s="146"/>
      <c r="F441" s="146"/>
      <c r="G441" s="146"/>
      <c r="H441" s="146"/>
    </row>
    <row r="442" spans="1:8" s="77" customFormat="1" ht="6" customHeight="1" x14ac:dyDescent="0.25">
      <c r="A442" s="141"/>
      <c r="B442" s="142"/>
      <c r="C442" s="142"/>
      <c r="D442" s="142"/>
      <c r="E442" s="76"/>
      <c r="F442" s="76"/>
      <c r="G442" s="76"/>
      <c r="H442" s="76"/>
    </row>
    <row r="443" spans="1:8" s="100" customFormat="1" ht="13.5" customHeight="1" x14ac:dyDescent="0.25">
      <c r="A443" s="28" t="s">
        <v>152</v>
      </c>
      <c r="B443" s="29">
        <v>4865200</v>
      </c>
      <c r="C443" s="29">
        <v>4865200</v>
      </c>
      <c r="D443" s="29">
        <v>4865200</v>
      </c>
      <c r="E443" s="99"/>
      <c r="F443" s="99"/>
      <c r="G443" s="99"/>
      <c r="H443" s="99"/>
    </row>
    <row r="444" spans="1:8" s="100" customFormat="1" ht="13.5" customHeight="1" x14ac:dyDescent="0.25">
      <c r="A444" s="26" t="s">
        <v>154</v>
      </c>
      <c r="B444" s="27">
        <v>3865200</v>
      </c>
      <c r="C444" s="27">
        <v>3865200</v>
      </c>
      <c r="D444" s="27">
        <v>3865200</v>
      </c>
      <c r="E444" s="99"/>
      <c r="F444" s="99"/>
      <c r="G444" s="99"/>
      <c r="H444" s="99"/>
    </row>
    <row r="445" spans="1:8" s="147" customFormat="1" ht="12" customHeight="1" x14ac:dyDescent="0.2">
      <c r="A445" s="144" t="s">
        <v>105</v>
      </c>
      <c r="B445" s="145">
        <v>365400</v>
      </c>
      <c r="C445" s="145">
        <v>365400</v>
      </c>
      <c r="D445" s="145">
        <v>365400</v>
      </c>
      <c r="E445" s="146"/>
      <c r="F445" s="146"/>
      <c r="G445" s="146"/>
      <c r="H445" s="146"/>
    </row>
    <row r="446" spans="1:8" ht="13.5" customHeight="1" x14ac:dyDescent="0.25">
      <c r="A446" s="140" t="s">
        <v>49</v>
      </c>
      <c r="B446" s="29">
        <v>304900</v>
      </c>
      <c r="C446" s="29">
        <v>304900</v>
      </c>
      <c r="D446" s="29">
        <v>304900</v>
      </c>
    </row>
    <row r="447" spans="1:8" ht="13.5" customHeight="1" x14ac:dyDescent="0.25">
      <c r="A447" s="122" t="s">
        <v>50</v>
      </c>
      <c r="B447" s="31">
        <v>235300</v>
      </c>
      <c r="C447" s="36"/>
      <c r="D447" s="36"/>
    </row>
    <row r="448" spans="1:8" s="100" customFormat="1" ht="13.5" customHeight="1" x14ac:dyDescent="0.25">
      <c r="A448" s="122" t="s">
        <v>51</v>
      </c>
      <c r="B448" s="31">
        <v>30300</v>
      </c>
      <c r="C448" s="36"/>
      <c r="D448" s="36"/>
      <c r="E448" s="99"/>
      <c r="F448" s="99"/>
      <c r="G448" s="99"/>
      <c r="H448" s="99"/>
    </row>
    <row r="449" spans="1:8" ht="13.5" customHeight="1" x14ac:dyDescent="0.25">
      <c r="A449" s="122" t="s">
        <v>52</v>
      </c>
      <c r="B449" s="31">
        <v>39300</v>
      </c>
      <c r="C449" s="36"/>
      <c r="D449" s="36"/>
    </row>
    <row r="450" spans="1:8" ht="13.5" customHeight="1" x14ac:dyDescent="0.25">
      <c r="A450" s="140" t="s">
        <v>53</v>
      </c>
      <c r="B450" s="29">
        <v>60500</v>
      </c>
      <c r="C450" s="29">
        <v>60500</v>
      </c>
      <c r="D450" s="29">
        <v>60500</v>
      </c>
    </row>
    <row r="451" spans="1:8" ht="13.5" customHeight="1" x14ac:dyDescent="0.25">
      <c r="A451" s="122" t="s">
        <v>54</v>
      </c>
      <c r="B451" s="31">
        <v>60500</v>
      </c>
      <c r="C451" s="36"/>
      <c r="D451" s="36"/>
    </row>
    <row r="452" spans="1:8" s="154" customFormat="1" ht="12" customHeight="1" x14ac:dyDescent="0.2">
      <c r="A452" s="144" t="s">
        <v>150</v>
      </c>
      <c r="B452" s="145">
        <v>3319800</v>
      </c>
      <c r="C452" s="145">
        <v>3319800</v>
      </c>
      <c r="D452" s="145">
        <v>3319800</v>
      </c>
      <c r="E452" s="153"/>
      <c r="F452" s="153"/>
      <c r="G452" s="153"/>
      <c r="H452" s="153"/>
    </row>
    <row r="453" spans="1:8" ht="13.5" customHeight="1" x14ac:dyDescent="0.25">
      <c r="A453" s="140" t="s">
        <v>49</v>
      </c>
      <c r="B453" s="29">
        <v>2773200</v>
      </c>
      <c r="C453" s="29">
        <v>2773200</v>
      </c>
      <c r="D453" s="29">
        <v>2773200</v>
      </c>
    </row>
    <row r="454" spans="1:8" s="100" customFormat="1" ht="13.5" customHeight="1" x14ac:dyDescent="0.25">
      <c r="A454" s="122" t="s">
        <v>50</v>
      </c>
      <c r="B454" s="31">
        <v>2146000</v>
      </c>
      <c r="C454" s="36"/>
      <c r="D454" s="36"/>
      <c r="E454" s="99"/>
      <c r="F454" s="99"/>
      <c r="G454" s="99"/>
      <c r="H454" s="99"/>
    </row>
    <row r="455" spans="1:8" ht="13.5" customHeight="1" x14ac:dyDescent="0.25">
      <c r="A455" s="122" t="s">
        <v>51</v>
      </c>
      <c r="B455" s="31">
        <v>265200</v>
      </c>
      <c r="C455" s="36"/>
      <c r="D455" s="36"/>
    </row>
    <row r="456" spans="1:8" ht="13.5" customHeight="1" x14ac:dyDescent="0.25">
      <c r="A456" s="122" t="s">
        <v>52</v>
      </c>
      <c r="B456" s="31">
        <v>362000</v>
      </c>
      <c r="C456" s="36"/>
      <c r="D456" s="36"/>
    </row>
    <row r="457" spans="1:8" ht="13.5" customHeight="1" x14ac:dyDescent="0.25">
      <c r="A457" s="140" t="s">
        <v>53</v>
      </c>
      <c r="B457" s="29">
        <v>546600</v>
      </c>
      <c r="C457" s="29">
        <v>546600</v>
      </c>
      <c r="D457" s="29">
        <v>546600</v>
      </c>
    </row>
    <row r="458" spans="1:8" s="100" customFormat="1" ht="13.5" customHeight="1" x14ac:dyDescent="0.25">
      <c r="A458" s="122" t="s">
        <v>54</v>
      </c>
      <c r="B458" s="31">
        <v>546600</v>
      </c>
      <c r="C458" s="36"/>
      <c r="D458" s="36"/>
      <c r="E458" s="99"/>
      <c r="F458" s="99"/>
      <c r="G458" s="99"/>
      <c r="H458" s="99"/>
    </row>
    <row r="459" spans="1:8" s="147" customFormat="1" ht="12.75" customHeight="1" x14ac:dyDescent="0.2">
      <c r="A459" s="144" t="s">
        <v>151</v>
      </c>
      <c r="B459" s="145">
        <v>180000</v>
      </c>
      <c r="C459" s="145">
        <v>180000</v>
      </c>
      <c r="D459" s="145">
        <v>180000</v>
      </c>
      <c r="E459" s="146"/>
      <c r="F459" s="146"/>
      <c r="G459" s="146"/>
      <c r="H459" s="146"/>
    </row>
    <row r="460" spans="1:8" ht="13.5" customHeight="1" x14ac:dyDescent="0.25">
      <c r="A460" s="140" t="s">
        <v>49</v>
      </c>
      <c r="B460" s="29">
        <v>180000</v>
      </c>
      <c r="C460" s="29">
        <v>180000</v>
      </c>
      <c r="D460" s="29">
        <v>180000</v>
      </c>
    </row>
    <row r="461" spans="1:8" ht="13.5" customHeight="1" x14ac:dyDescent="0.25">
      <c r="A461" s="122" t="s">
        <v>50</v>
      </c>
      <c r="B461" s="31">
        <v>180000</v>
      </c>
      <c r="C461" s="36"/>
      <c r="D461" s="36"/>
    </row>
    <row r="462" spans="1:8" s="100" customFormat="1" ht="13.5" customHeight="1" x14ac:dyDescent="0.25">
      <c r="A462" s="26" t="s">
        <v>155</v>
      </c>
      <c r="B462" s="27">
        <v>1000000</v>
      </c>
      <c r="C462" s="27">
        <v>1000000</v>
      </c>
      <c r="D462" s="27">
        <v>1000000</v>
      </c>
      <c r="E462" s="99"/>
      <c r="F462" s="99"/>
      <c r="G462" s="99"/>
      <c r="H462" s="99"/>
    </row>
    <row r="463" spans="1:8" s="147" customFormat="1" ht="12.75" customHeight="1" x14ac:dyDescent="0.2">
      <c r="A463" s="144" t="s">
        <v>150</v>
      </c>
      <c r="B463" s="145">
        <v>1000000</v>
      </c>
      <c r="C463" s="145">
        <v>1000000</v>
      </c>
      <c r="D463" s="145">
        <v>1000000</v>
      </c>
      <c r="E463" s="146"/>
      <c r="F463" s="146"/>
      <c r="G463" s="146"/>
      <c r="H463" s="146"/>
    </row>
    <row r="464" spans="1:8" s="100" customFormat="1" ht="13.5" customHeight="1" x14ac:dyDescent="0.25">
      <c r="A464" s="140" t="s">
        <v>53</v>
      </c>
      <c r="B464" s="29">
        <v>1000000</v>
      </c>
      <c r="C464" s="29">
        <v>1000000</v>
      </c>
      <c r="D464" s="29">
        <v>1000000</v>
      </c>
      <c r="E464" s="99"/>
      <c r="F464" s="99"/>
      <c r="G464" s="99"/>
      <c r="H464" s="99"/>
    </row>
    <row r="465" spans="1:8" s="100" customFormat="1" ht="13.5" customHeight="1" x14ac:dyDescent="0.25">
      <c r="A465" s="122" t="s">
        <v>55</v>
      </c>
      <c r="B465" s="31">
        <v>1000000</v>
      </c>
      <c r="C465" s="36"/>
      <c r="D465" s="36"/>
      <c r="E465" s="99"/>
      <c r="F465" s="99"/>
      <c r="G465" s="99"/>
      <c r="H465" s="99"/>
    </row>
    <row r="466" spans="1:8" ht="21.75" customHeight="1" x14ac:dyDescent="0.25">
      <c r="A466" s="28" t="s">
        <v>159</v>
      </c>
      <c r="B466" s="29">
        <v>4419700</v>
      </c>
      <c r="C466" s="29">
        <v>5354000</v>
      </c>
      <c r="D466" s="29">
        <v>5354000</v>
      </c>
    </row>
    <row r="467" spans="1:8" s="112" customFormat="1" ht="13.5" customHeight="1" x14ac:dyDescent="0.25">
      <c r="A467" s="157" t="s">
        <v>183</v>
      </c>
      <c r="B467" s="158">
        <v>614000</v>
      </c>
      <c r="C467" s="158">
        <v>614000</v>
      </c>
      <c r="D467" s="158">
        <v>614000</v>
      </c>
      <c r="E467" s="111"/>
      <c r="F467" s="111"/>
      <c r="G467" s="111"/>
      <c r="H467" s="111"/>
    </row>
    <row r="468" spans="1:8" s="147" customFormat="1" ht="12" customHeight="1" x14ac:dyDescent="0.2">
      <c r="A468" s="144" t="s">
        <v>105</v>
      </c>
      <c r="B468" s="145">
        <v>614000</v>
      </c>
      <c r="C468" s="145">
        <v>614000</v>
      </c>
      <c r="D468" s="145">
        <v>614000</v>
      </c>
      <c r="E468" s="146"/>
      <c r="F468" s="146"/>
      <c r="G468" s="146"/>
      <c r="H468" s="146"/>
    </row>
    <row r="469" spans="1:8" s="100" customFormat="1" ht="12.75" customHeight="1" x14ac:dyDescent="0.25">
      <c r="A469" s="148" t="s">
        <v>49</v>
      </c>
      <c r="B469" s="149">
        <v>391700</v>
      </c>
      <c r="C469" s="149">
        <v>391700</v>
      </c>
      <c r="D469" s="149">
        <v>391700</v>
      </c>
      <c r="E469" s="99"/>
      <c r="F469" s="99"/>
      <c r="G469" s="99"/>
      <c r="H469" s="99"/>
    </row>
    <row r="470" spans="1:8" s="75" customFormat="1" ht="12.75" customHeight="1" x14ac:dyDescent="0.25">
      <c r="A470" s="150" t="s">
        <v>50</v>
      </c>
      <c r="B470" s="151">
        <v>289000</v>
      </c>
      <c r="C470" s="152"/>
      <c r="D470" s="152"/>
      <c r="E470" s="74"/>
      <c r="F470" s="74"/>
      <c r="G470" s="74"/>
      <c r="H470" s="74"/>
    </row>
    <row r="471" spans="1:8" s="75" customFormat="1" ht="12.75" customHeight="1" x14ac:dyDescent="0.25">
      <c r="A471" s="150" t="s">
        <v>51</v>
      </c>
      <c r="B471" s="151">
        <v>47500</v>
      </c>
      <c r="C471" s="152"/>
      <c r="D471" s="152"/>
      <c r="E471" s="74"/>
      <c r="F471" s="74"/>
      <c r="G471" s="74"/>
      <c r="H471" s="74"/>
    </row>
    <row r="472" spans="1:8" s="75" customFormat="1" ht="12.75" customHeight="1" x14ac:dyDescent="0.25">
      <c r="A472" s="150" t="s">
        <v>52</v>
      </c>
      <c r="B472" s="151">
        <v>55200</v>
      </c>
      <c r="C472" s="152"/>
      <c r="D472" s="152"/>
      <c r="E472" s="74"/>
      <c r="F472" s="74"/>
      <c r="G472" s="74"/>
      <c r="H472" s="74"/>
    </row>
    <row r="473" spans="1:8" s="100" customFormat="1" ht="13.5" customHeight="1" x14ac:dyDescent="0.25">
      <c r="A473" s="148" t="s">
        <v>53</v>
      </c>
      <c r="B473" s="149">
        <v>222300</v>
      </c>
      <c r="C473" s="149">
        <v>222300</v>
      </c>
      <c r="D473" s="149">
        <v>222300</v>
      </c>
      <c r="E473" s="99"/>
      <c r="F473" s="99"/>
      <c r="G473" s="99"/>
      <c r="H473" s="99"/>
    </row>
    <row r="474" spans="1:8" s="75" customFormat="1" ht="12.75" customHeight="1" x14ac:dyDescent="0.25">
      <c r="A474" s="150" t="s">
        <v>54</v>
      </c>
      <c r="B474" s="151">
        <v>18000</v>
      </c>
      <c r="C474" s="152"/>
      <c r="D474" s="152"/>
      <c r="E474" s="74"/>
      <c r="F474" s="74"/>
      <c r="G474" s="74"/>
      <c r="H474" s="74"/>
    </row>
    <row r="475" spans="1:8" s="75" customFormat="1" ht="12.75" customHeight="1" x14ac:dyDescent="0.25">
      <c r="A475" s="150" t="s">
        <v>55</v>
      </c>
      <c r="B475" s="151">
        <v>204300</v>
      </c>
      <c r="C475" s="152"/>
      <c r="D475" s="152"/>
      <c r="E475" s="74"/>
      <c r="F475" s="74"/>
      <c r="G475" s="74"/>
      <c r="H475" s="74"/>
    </row>
    <row r="476" spans="1:8" s="100" customFormat="1" ht="15.75" x14ac:dyDescent="0.25">
      <c r="A476" s="26" t="s">
        <v>163</v>
      </c>
      <c r="B476" s="27">
        <v>180000</v>
      </c>
      <c r="C476" s="27">
        <v>180000</v>
      </c>
      <c r="D476" s="27">
        <v>180000</v>
      </c>
      <c r="E476" s="99"/>
      <c r="F476" s="99"/>
      <c r="G476" s="99"/>
      <c r="H476" s="99"/>
    </row>
    <row r="477" spans="1:8" s="147" customFormat="1" ht="13.5" customHeight="1" x14ac:dyDescent="0.2">
      <c r="A477" s="144" t="s">
        <v>105</v>
      </c>
      <c r="B477" s="145">
        <v>180000</v>
      </c>
      <c r="C477" s="145">
        <v>180000</v>
      </c>
      <c r="D477" s="145">
        <v>180000</v>
      </c>
      <c r="E477" s="146"/>
      <c r="F477" s="146"/>
      <c r="G477" s="146"/>
      <c r="H477" s="146"/>
    </row>
    <row r="478" spans="1:8" ht="13.5" customHeight="1" x14ac:dyDescent="0.25">
      <c r="A478" s="140" t="s">
        <v>49</v>
      </c>
      <c r="B478" s="29">
        <v>50000</v>
      </c>
      <c r="C478" s="29">
        <v>50000</v>
      </c>
      <c r="D478" s="29">
        <v>50000</v>
      </c>
    </row>
    <row r="479" spans="1:8" ht="13.5" customHeight="1" x14ac:dyDescent="0.25">
      <c r="A479" s="122" t="s">
        <v>51</v>
      </c>
      <c r="B479" s="31">
        <v>50000</v>
      </c>
      <c r="C479" s="36"/>
      <c r="D479" s="36"/>
    </row>
    <row r="480" spans="1:8" ht="13.5" customHeight="1" x14ac:dyDescent="0.25">
      <c r="A480" s="140" t="s">
        <v>53</v>
      </c>
      <c r="B480" s="29">
        <v>80000</v>
      </c>
      <c r="C480" s="29">
        <v>80000</v>
      </c>
      <c r="D480" s="29">
        <v>80000</v>
      </c>
    </row>
    <row r="481" spans="1:8" s="100" customFormat="1" ht="13.5" customHeight="1" x14ac:dyDescent="0.25">
      <c r="A481" s="122" t="s">
        <v>55</v>
      </c>
      <c r="B481" s="31">
        <v>35000</v>
      </c>
      <c r="C481" s="36"/>
      <c r="D481" s="36"/>
      <c r="E481" s="99"/>
      <c r="F481" s="99"/>
      <c r="G481" s="99"/>
      <c r="H481" s="99"/>
    </row>
    <row r="482" spans="1:8" ht="13.5" customHeight="1" x14ac:dyDescent="0.25">
      <c r="A482" s="122" t="s">
        <v>56</v>
      </c>
      <c r="B482" s="31">
        <v>39000</v>
      </c>
      <c r="C482" s="36"/>
      <c r="D482" s="36"/>
    </row>
    <row r="483" spans="1:8" ht="13.5" customHeight="1" x14ac:dyDescent="0.25">
      <c r="A483" s="122" t="s">
        <v>58</v>
      </c>
      <c r="B483" s="31">
        <v>6000</v>
      </c>
      <c r="C483" s="36"/>
      <c r="D483" s="36"/>
    </row>
    <row r="484" spans="1:8" s="100" customFormat="1" ht="13.5" customHeight="1" x14ac:dyDescent="0.25">
      <c r="A484" s="140" t="s">
        <v>77</v>
      </c>
      <c r="B484" s="29">
        <v>50000</v>
      </c>
      <c r="C484" s="29">
        <v>50000</v>
      </c>
      <c r="D484" s="29">
        <v>50000</v>
      </c>
      <c r="E484" s="99"/>
      <c r="F484" s="99"/>
      <c r="G484" s="99"/>
      <c r="H484" s="99"/>
    </row>
    <row r="485" spans="1:8" ht="13.5" customHeight="1" x14ac:dyDescent="0.25">
      <c r="A485" s="122" t="s">
        <v>81</v>
      </c>
      <c r="B485" s="31">
        <v>50000</v>
      </c>
      <c r="C485" s="36"/>
      <c r="D485" s="36"/>
    </row>
    <row r="486" spans="1:8" ht="15.75" x14ac:dyDescent="0.25">
      <c r="A486" s="26" t="s">
        <v>184</v>
      </c>
      <c r="B486" s="27">
        <v>1895700</v>
      </c>
      <c r="C486" s="27">
        <v>1800000</v>
      </c>
      <c r="D486" s="27">
        <v>1800000</v>
      </c>
    </row>
    <row r="487" spans="1:8" s="147" customFormat="1" ht="13.5" customHeight="1" x14ac:dyDescent="0.2">
      <c r="A487" s="144" t="s">
        <v>105</v>
      </c>
      <c r="B487" s="145">
        <v>1895700</v>
      </c>
      <c r="C487" s="145">
        <v>1800000</v>
      </c>
      <c r="D487" s="145">
        <v>1800000</v>
      </c>
      <c r="E487" s="146"/>
      <c r="F487" s="146"/>
      <c r="G487" s="146"/>
      <c r="H487" s="146"/>
    </row>
    <row r="488" spans="1:8" s="100" customFormat="1" ht="13.5" customHeight="1" x14ac:dyDescent="0.25">
      <c r="A488" s="140" t="s">
        <v>53</v>
      </c>
      <c r="B488" s="29">
        <v>1895700</v>
      </c>
      <c r="C488" s="29">
        <v>1800000</v>
      </c>
      <c r="D488" s="29">
        <v>1800000</v>
      </c>
      <c r="E488" s="99"/>
      <c r="F488" s="99"/>
      <c r="G488" s="99"/>
      <c r="H488" s="99"/>
    </row>
    <row r="489" spans="1:8" ht="13.5" customHeight="1" x14ac:dyDescent="0.25">
      <c r="A489" s="122" t="s">
        <v>55</v>
      </c>
      <c r="B489" s="31">
        <v>1895700</v>
      </c>
      <c r="C489" s="36"/>
      <c r="D489" s="36"/>
    </row>
    <row r="490" spans="1:8" s="100" customFormat="1" ht="15.75" x14ac:dyDescent="0.25">
      <c r="A490" s="26" t="s">
        <v>185</v>
      </c>
      <c r="B490" s="27">
        <v>1400000</v>
      </c>
      <c r="C490" s="27">
        <v>2430000</v>
      </c>
      <c r="D490" s="27">
        <v>2430000</v>
      </c>
      <c r="E490" s="99"/>
      <c r="F490" s="99"/>
      <c r="G490" s="99"/>
      <c r="H490" s="99"/>
    </row>
    <row r="491" spans="1:8" s="147" customFormat="1" ht="13.5" customHeight="1" x14ac:dyDescent="0.2">
      <c r="A491" s="144" t="s">
        <v>105</v>
      </c>
      <c r="B491" s="145">
        <v>1400000</v>
      </c>
      <c r="C491" s="145">
        <v>2430000</v>
      </c>
      <c r="D491" s="145">
        <v>2430000</v>
      </c>
      <c r="E491" s="146"/>
      <c r="F491" s="146"/>
      <c r="G491" s="146"/>
      <c r="H491" s="146"/>
    </row>
    <row r="492" spans="1:8" s="100" customFormat="1" ht="13.5" customHeight="1" x14ac:dyDescent="0.25">
      <c r="A492" s="140" t="s">
        <v>49</v>
      </c>
      <c r="B492" s="29">
        <v>40000</v>
      </c>
      <c r="C492" s="29">
        <v>40000</v>
      </c>
      <c r="D492" s="29">
        <v>40000</v>
      </c>
      <c r="E492" s="99"/>
      <c r="F492" s="99"/>
      <c r="G492" s="99"/>
      <c r="H492" s="99"/>
    </row>
    <row r="493" spans="1:8" ht="13.5" customHeight="1" x14ac:dyDescent="0.25">
      <c r="A493" s="122" t="s">
        <v>50</v>
      </c>
      <c r="B493" s="31">
        <v>30000</v>
      </c>
      <c r="C493" s="36"/>
      <c r="D493" s="36"/>
    </row>
    <row r="494" spans="1:8" ht="13.5" customHeight="1" x14ac:dyDescent="0.25">
      <c r="A494" s="122" t="s">
        <v>52</v>
      </c>
      <c r="B494" s="31">
        <v>10000</v>
      </c>
      <c r="C494" s="36"/>
      <c r="D494" s="36"/>
    </row>
    <row r="495" spans="1:8" ht="13.5" customHeight="1" x14ac:dyDescent="0.25">
      <c r="A495" s="140" t="s">
        <v>53</v>
      </c>
      <c r="B495" s="29">
        <v>1360000</v>
      </c>
      <c r="C495" s="29">
        <v>2390000</v>
      </c>
      <c r="D495" s="29">
        <v>2390000</v>
      </c>
    </row>
    <row r="496" spans="1:8" s="100" customFormat="1" ht="13.5" customHeight="1" x14ac:dyDescent="0.25">
      <c r="A496" s="122" t="s">
        <v>55</v>
      </c>
      <c r="B496" s="31">
        <v>1360000</v>
      </c>
      <c r="C496" s="36"/>
      <c r="D496" s="36"/>
      <c r="E496" s="99"/>
      <c r="F496" s="99"/>
      <c r="G496" s="99"/>
      <c r="H496" s="99"/>
    </row>
    <row r="497" spans="1:8" ht="15.75" x14ac:dyDescent="0.25">
      <c r="A497" s="26" t="s">
        <v>319</v>
      </c>
      <c r="B497" s="27">
        <v>330000</v>
      </c>
      <c r="C497" s="27">
        <v>330000</v>
      </c>
      <c r="D497" s="27">
        <v>330000</v>
      </c>
    </row>
    <row r="498" spans="1:8" s="147" customFormat="1" ht="13.5" customHeight="1" x14ac:dyDescent="0.2">
      <c r="A498" s="144" t="s">
        <v>105</v>
      </c>
      <c r="B498" s="145">
        <v>330000</v>
      </c>
      <c r="C498" s="145">
        <v>330000</v>
      </c>
      <c r="D498" s="145">
        <v>330000</v>
      </c>
      <c r="E498" s="146"/>
      <c r="F498" s="146"/>
      <c r="G498" s="146"/>
      <c r="H498" s="146"/>
    </row>
    <row r="499" spans="1:8" s="100" customFormat="1" ht="13.5" customHeight="1" x14ac:dyDescent="0.25">
      <c r="A499" s="140" t="s">
        <v>53</v>
      </c>
      <c r="B499" s="29">
        <v>165000</v>
      </c>
      <c r="C499" s="29">
        <v>165000</v>
      </c>
      <c r="D499" s="29">
        <v>165000</v>
      </c>
      <c r="E499" s="99"/>
      <c r="F499" s="99"/>
      <c r="G499" s="99"/>
      <c r="H499" s="99"/>
    </row>
    <row r="500" spans="1:8" ht="13.5" customHeight="1" x14ac:dyDescent="0.25">
      <c r="A500" s="122" t="s">
        <v>55</v>
      </c>
      <c r="B500" s="31">
        <v>99000</v>
      </c>
      <c r="C500" s="36"/>
      <c r="D500" s="36"/>
    </row>
    <row r="501" spans="1:8" ht="13.5" customHeight="1" x14ac:dyDescent="0.25">
      <c r="A501" s="122" t="s">
        <v>56</v>
      </c>
      <c r="B501" s="31">
        <v>66000</v>
      </c>
      <c r="C501" s="36"/>
      <c r="D501" s="36"/>
    </row>
    <row r="502" spans="1:8" ht="13.5" customHeight="1" x14ac:dyDescent="0.25">
      <c r="A502" s="140" t="s">
        <v>77</v>
      </c>
      <c r="B502" s="29">
        <v>165000</v>
      </c>
      <c r="C502" s="29">
        <v>165000</v>
      </c>
      <c r="D502" s="29">
        <v>165000</v>
      </c>
    </row>
    <row r="503" spans="1:8" s="100" customFormat="1" ht="13.5" customHeight="1" x14ac:dyDescent="0.25">
      <c r="A503" s="122" t="s">
        <v>79</v>
      </c>
      <c r="B503" s="31">
        <v>165000</v>
      </c>
      <c r="C503" s="36"/>
      <c r="D503" s="36"/>
      <c r="E503" s="99"/>
      <c r="F503" s="99"/>
      <c r="G503" s="99"/>
      <c r="H503" s="99"/>
    </row>
    <row r="504" spans="1:8" s="100" customFormat="1" ht="13.5" customHeight="1" x14ac:dyDescent="0.25">
      <c r="A504" s="122"/>
      <c r="B504" s="31"/>
      <c r="C504" s="36"/>
      <c r="D504" s="36"/>
      <c r="E504" s="99"/>
      <c r="F504" s="99"/>
      <c r="G504" s="99"/>
      <c r="H504" s="99"/>
    </row>
    <row r="505" spans="1:8" ht="15.75" x14ac:dyDescent="0.25">
      <c r="A505" s="28" t="s">
        <v>167</v>
      </c>
      <c r="B505" s="29">
        <v>0</v>
      </c>
      <c r="C505" s="29">
        <v>0</v>
      </c>
      <c r="D505" s="29">
        <v>1000000</v>
      </c>
    </row>
    <row r="506" spans="1:8" ht="13.5" customHeight="1" x14ac:dyDescent="0.25">
      <c r="A506" s="26" t="s">
        <v>168</v>
      </c>
      <c r="B506" s="27">
        <v>0</v>
      </c>
      <c r="C506" s="27">
        <v>0</v>
      </c>
      <c r="D506" s="27">
        <v>1000000</v>
      </c>
    </row>
    <row r="507" spans="1:8" s="147" customFormat="1" ht="13.5" customHeight="1" x14ac:dyDescent="0.2">
      <c r="A507" s="144" t="s">
        <v>105</v>
      </c>
      <c r="B507" s="145">
        <v>0</v>
      </c>
      <c r="C507" s="145">
        <v>0</v>
      </c>
      <c r="D507" s="145">
        <v>1000000</v>
      </c>
      <c r="E507" s="146"/>
      <c r="F507" s="146"/>
      <c r="G507" s="146"/>
      <c r="H507" s="146"/>
    </row>
    <row r="508" spans="1:8" ht="13.5" customHeight="1" x14ac:dyDescent="0.25">
      <c r="A508" s="140" t="s">
        <v>77</v>
      </c>
      <c r="B508" s="29">
        <v>0</v>
      </c>
      <c r="C508" s="29">
        <v>0</v>
      </c>
      <c r="D508" s="29">
        <v>500000</v>
      </c>
    </row>
    <row r="509" spans="1:8" ht="13.5" customHeight="1" x14ac:dyDescent="0.25">
      <c r="A509" s="140" t="s">
        <v>83</v>
      </c>
      <c r="B509" s="29">
        <v>0</v>
      </c>
      <c r="C509" s="29">
        <v>0</v>
      </c>
      <c r="D509" s="29">
        <v>500000</v>
      </c>
    </row>
    <row r="510" spans="1:8" ht="13.5" customHeight="1" x14ac:dyDescent="0.25">
      <c r="A510" s="140"/>
      <c r="B510" s="29"/>
      <c r="C510" s="29"/>
      <c r="D510" s="29"/>
    </row>
    <row r="511" spans="1:8" ht="13.5" customHeight="1" x14ac:dyDescent="0.25">
      <c r="A511" s="140"/>
      <c r="B511" s="29"/>
      <c r="C511" s="29"/>
      <c r="D511" s="29"/>
    </row>
    <row r="512" spans="1:8" ht="13.5" customHeight="1" x14ac:dyDescent="0.25">
      <c r="A512" s="140"/>
      <c r="B512" s="29"/>
      <c r="C512" s="29"/>
      <c r="D512" s="29"/>
    </row>
    <row r="513" spans="1:8" s="100" customFormat="1" ht="13.5" customHeight="1" x14ac:dyDescent="0.25">
      <c r="A513" s="28" t="s">
        <v>186</v>
      </c>
      <c r="B513" s="29">
        <v>38807681</v>
      </c>
      <c r="C513" s="29">
        <v>38807681</v>
      </c>
      <c r="D513" s="29">
        <v>38807681</v>
      </c>
      <c r="E513" s="99"/>
      <c r="F513" s="99"/>
      <c r="G513" s="99"/>
      <c r="H513" s="99"/>
    </row>
    <row r="514" spans="1:8" s="100" customFormat="1" ht="13.5" customHeight="1" x14ac:dyDescent="0.25">
      <c r="A514" s="26" t="s">
        <v>187</v>
      </c>
      <c r="B514" s="27">
        <v>24336100</v>
      </c>
      <c r="C514" s="27">
        <v>24336100</v>
      </c>
      <c r="D514" s="27">
        <v>24336100</v>
      </c>
      <c r="E514" s="99"/>
      <c r="F514" s="99"/>
      <c r="G514" s="99"/>
      <c r="H514" s="99"/>
    </row>
    <row r="515" spans="1:8" s="147" customFormat="1" ht="13.5" customHeight="1" x14ac:dyDescent="0.2">
      <c r="A515" s="144" t="s">
        <v>182</v>
      </c>
      <c r="B515" s="145">
        <v>24336100</v>
      </c>
      <c r="C515" s="145">
        <v>24336100</v>
      </c>
      <c r="D515" s="145">
        <v>24336100</v>
      </c>
      <c r="E515" s="146"/>
      <c r="F515" s="146"/>
      <c r="G515" s="146"/>
      <c r="H515" s="146"/>
    </row>
    <row r="516" spans="1:8" ht="13.5" customHeight="1" x14ac:dyDescent="0.25">
      <c r="A516" s="140" t="s">
        <v>53</v>
      </c>
      <c r="B516" s="29">
        <v>24113800</v>
      </c>
      <c r="C516" s="29">
        <v>24113800</v>
      </c>
      <c r="D516" s="29">
        <v>24113800</v>
      </c>
    </row>
    <row r="517" spans="1:8" s="100" customFormat="1" ht="13.5" customHeight="1" x14ac:dyDescent="0.25">
      <c r="A517" s="122" t="s">
        <v>54</v>
      </c>
      <c r="B517" s="31">
        <v>1082600</v>
      </c>
      <c r="C517" s="36"/>
      <c r="D517" s="36"/>
      <c r="E517" s="99"/>
      <c r="F517" s="99"/>
      <c r="G517" s="99"/>
      <c r="H517" s="99"/>
    </row>
    <row r="518" spans="1:8" ht="13.5" customHeight="1" x14ac:dyDescent="0.25">
      <c r="A518" s="122" t="s">
        <v>55</v>
      </c>
      <c r="B518" s="31">
        <v>12982600</v>
      </c>
      <c r="C518" s="36"/>
      <c r="D518" s="36"/>
    </row>
    <row r="519" spans="1:8" ht="13.5" customHeight="1" x14ac:dyDescent="0.25">
      <c r="A519" s="122" t="s">
        <v>56</v>
      </c>
      <c r="B519" s="31">
        <v>9474500</v>
      </c>
      <c r="C519" s="36"/>
      <c r="D519" s="36"/>
    </row>
    <row r="520" spans="1:8" ht="13.5" customHeight="1" x14ac:dyDescent="0.25">
      <c r="A520" s="122" t="s">
        <v>58</v>
      </c>
      <c r="B520" s="31">
        <v>574100</v>
      </c>
      <c r="C520" s="36"/>
      <c r="D520" s="36"/>
    </row>
    <row r="521" spans="1:8" ht="13.5" customHeight="1" x14ac:dyDescent="0.25">
      <c r="A521" s="140" t="s">
        <v>59</v>
      </c>
      <c r="B521" s="29">
        <v>219300</v>
      </c>
      <c r="C521" s="29">
        <v>219300</v>
      </c>
      <c r="D521" s="29">
        <v>219300</v>
      </c>
    </row>
    <row r="522" spans="1:8" s="100" customFormat="1" ht="13.5" customHeight="1" x14ac:dyDescent="0.25">
      <c r="A522" s="122" t="s">
        <v>61</v>
      </c>
      <c r="B522" s="31">
        <v>219300</v>
      </c>
      <c r="C522" s="36"/>
      <c r="D522" s="36"/>
      <c r="E522" s="99"/>
      <c r="F522" s="99"/>
      <c r="G522" s="99"/>
      <c r="H522" s="99"/>
    </row>
    <row r="523" spans="1:8" ht="13.5" customHeight="1" x14ac:dyDescent="0.25">
      <c r="A523" s="140" t="s">
        <v>77</v>
      </c>
      <c r="B523" s="29">
        <v>3000</v>
      </c>
      <c r="C523" s="29">
        <v>3000</v>
      </c>
      <c r="D523" s="29">
        <v>3000</v>
      </c>
    </row>
    <row r="524" spans="1:8" s="100" customFormat="1" ht="13.5" customHeight="1" x14ac:dyDescent="0.25">
      <c r="A524" s="122" t="s">
        <v>81</v>
      </c>
      <c r="B524" s="31">
        <v>3000</v>
      </c>
      <c r="C524" s="36"/>
      <c r="D524" s="36"/>
      <c r="E524" s="99"/>
      <c r="F524" s="99"/>
      <c r="G524" s="99"/>
      <c r="H524" s="99"/>
    </row>
    <row r="525" spans="1:8" ht="13.5" customHeight="1" x14ac:dyDescent="0.25">
      <c r="A525" s="26" t="s">
        <v>188</v>
      </c>
      <c r="B525" s="27">
        <v>7300000</v>
      </c>
      <c r="C525" s="27">
        <v>7300000</v>
      </c>
      <c r="D525" s="27">
        <v>7300000</v>
      </c>
    </row>
    <row r="526" spans="1:8" s="147" customFormat="1" ht="13.5" customHeight="1" x14ac:dyDescent="0.2">
      <c r="A526" s="144" t="s">
        <v>182</v>
      </c>
      <c r="B526" s="145">
        <v>7300000</v>
      </c>
      <c r="C526" s="145">
        <v>7300000</v>
      </c>
      <c r="D526" s="145">
        <v>7300000</v>
      </c>
      <c r="E526" s="146"/>
      <c r="F526" s="146"/>
      <c r="G526" s="146"/>
      <c r="H526" s="146"/>
    </row>
    <row r="527" spans="1:8" ht="13.5" customHeight="1" x14ac:dyDescent="0.25">
      <c r="A527" s="140" t="s">
        <v>53</v>
      </c>
      <c r="B527" s="29">
        <v>7300000</v>
      </c>
      <c r="C527" s="29">
        <v>7300000</v>
      </c>
      <c r="D527" s="29">
        <v>7300000</v>
      </c>
    </row>
    <row r="528" spans="1:8" ht="13.5" customHeight="1" x14ac:dyDescent="0.25">
      <c r="A528" s="122" t="s">
        <v>56</v>
      </c>
      <c r="B528" s="31">
        <v>7300000</v>
      </c>
      <c r="C528" s="36"/>
      <c r="D528" s="36"/>
    </row>
    <row r="529" spans="1:8" s="97" customFormat="1" ht="13.5" customHeight="1" x14ac:dyDescent="0.25">
      <c r="A529" s="26" t="s">
        <v>189</v>
      </c>
      <c r="B529" s="27">
        <v>7171581</v>
      </c>
      <c r="C529" s="27">
        <v>7171581</v>
      </c>
      <c r="D529" s="27">
        <v>7171581</v>
      </c>
      <c r="E529" s="96"/>
      <c r="F529" s="96"/>
      <c r="G529" s="96"/>
      <c r="H529" s="96"/>
    </row>
    <row r="530" spans="1:8" s="147" customFormat="1" ht="13.5" customHeight="1" x14ac:dyDescent="0.2">
      <c r="A530" s="144" t="s">
        <v>182</v>
      </c>
      <c r="B530" s="145">
        <v>7171581</v>
      </c>
      <c r="C530" s="145">
        <v>7171581</v>
      </c>
      <c r="D530" s="145">
        <v>7171581</v>
      </c>
      <c r="E530" s="146"/>
      <c r="F530" s="146"/>
      <c r="G530" s="146"/>
      <c r="H530" s="146"/>
    </row>
    <row r="531" spans="1:8" s="100" customFormat="1" ht="13.5" customHeight="1" x14ac:dyDescent="0.25">
      <c r="A531" s="140" t="s">
        <v>77</v>
      </c>
      <c r="B531" s="29">
        <v>2091581</v>
      </c>
      <c r="C531" s="29">
        <v>2091581</v>
      </c>
      <c r="D531" s="29">
        <v>2091581</v>
      </c>
      <c r="E531" s="99"/>
      <c r="F531" s="99"/>
      <c r="G531" s="99"/>
      <c r="H531" s="99"/>
    </row>
    <row r="532" spans="1:8" s="77" customFormat="1" ht="13.5" customHeight="1" x14ac:dyDescent="0.25">
      <c r="A532" s="122" t="s">
        <v>78</v>
      </c>
      <c r="B532" s="31">
        <v>413681</v>
      </c>
      <c r="C532" s="36"/>
      <c r="D532" s="36"/>
      <c r="E532" s="76"/>
      <c r="F532" s="76"/>
      <c r="G532" s="76"/>
      <c r="H532" s="76"/>
    </row>
    <row r="533" spans="1:8" s="77" customFormat="1" ht="13.5" customHeight="1" x14ac:dyDescent="0.25">
      <c r="A533" s="122" t="s">
        <v>79</v>
      </c>
      <c r="B533" s="31">
        <v>1677900</v>
      </c>
      <c r="C533" s="36"/>
      <c r="D533" s="36"/>
      <c r="E533" s="76"/>
      <c r="F533" s="76"/>
      <c r="G533" s="76"/>
      <c r="H533" s="76"/>
    </row>
    <row r="534" spans="1:8" ht="13.5" customHeight="1" x14ac:dyDescent="0.25">
      <c r="A534" s="140" t="s">
        <v>83</v>
      </c>
      <c r="B534" s="29">
        <v>5080000</v>
      </c>
      <c r="C534" s="29">
        <v>5080000</v>
      </c>
      <c r="D534" s="29">
        <v>5080000</v>
      </c>
    </row>
    <row r="535" spans="1:8" ht="13.5" customHeight="1" x14ac:dyDescent="0.25">
      <c r="A535" s="122" t="s">
        <v>84</v>
      </c>
      <c r="B535" s="31">
        <v>5080000</v>
      </c>
      <c r="C535" s="36"/>
      <c r="D535" s="36"/>
    </row>
    <row r="536" spans="1:8" ht="13.5" customHeight="1" x14ac:dyDescent="0.25">
      <c r="A536" s="122"/>
      <c r="B536" s="31"/>
      <c r="C536" s="36"/>
      <c r="D536" s="36"/>
    </row>
    <row r="537" spans="1:8" ht="13.5" customHeight="1" x14ac:dyDescent="0.25">
      <c r="A537" s="122"/>
      <c r="B537" s="31"/>
      <c r="C537" s="36"/>
      <c r="D537" s="36"/>
    </row>
    <row r="538" spans="1:8" ht="15.75" x14ac:dyDescent="0.25">
      <c r="A538" s="28" t="s">
        <v>190</v>
      </c>
      <c r="B538" s="29">
        <v>41809867</v>
      </c>
      <c r="C538" s="29">
        <v>33533867</v>
      </c>
      <c r="D538" s="29">
        <v>31358943</v>
      </c>
    </row>
    <row r="539" spans="1:8" s="147" customFormat="1" ht="12.75" customHeight="1" x14ac:dyDescent="0.2">
      <c r="A539" s="144" t="s">
        <v>105</v>
      </c>
      <c r="B539" s="145">
        <v>15795200</v>
      </c>
      <c r="C539" s="145">
        <v>7519200</v>
      </c>
      <c r="D539" s="145">
        <v>5344276</v>
      </c>
      <c r="E539" s="146"/>
      <c r="F539" s="146"/>
      <c r="G539" s="146"/>
      <c r="H539" s="146"/>
    </row>
    <row r="540" spans="1:8" s="147" customFormat="1" ht="12.75" customHeight="1" x14ac:dyDescent="0.2">
      <c r="A540" s="144" t="s">
        <v>182</v>
      </c>
      <c r="B540" s="145">
        <v>25081067</v>
      </c>
      <c r="C540" s="145">
        <v>25081067</v>
      </c>
      <c r="D540" s="145">
        <v>25081067</v>
      </c>
      <c r="E540" s="146"/>
      <c r="F540" s="146"/>
      <c r="G540" s="146"/>
      <c r="H540" s="146"/>
    </row>
    <row r="541" spans="1:8" s="154" customFormat="1" ht="12.75" customHeight="1" x14ac:dyDescent="0.2">
      <c r="A541" s="144" t="s">
        <v>150</v>
      </c>
      <c r="B541" s="145">
        <v>893600</v>
      </c>
      <c r="C541" s="145">
        <v>893600</v>
      </c>
      <c r="D541" s="145">
        <v>893600</v>
      </c>
      <c r="E541" s="153"/>
      <c r="F541" s="153"/>
      <c r="G541" s="153"/>
      <c r="H541" s="153"/>
    </row>
    <row r="542" spans="1:8" s="147" customFormat="1" ht="12.75" customHeight="1" x14ac:dyDescent="0.2">
      <c r="A542" s="144" t="s">
        <v>151</v>
      </c>
      <c r="B542" s="145">
        <v>40000</v>
      </c>
      <c r="C542" s="145">
        <v>40000</v>
      </c>
      <c r="D542" s="145">
        <v>40000</v>
      </c>
      <c r="E542" s="146"/>
      <c r="F542" s="146"/>
      <c r="G542" s="146"/>
      <c r="H542" s="146"/>
    </row>
    <row r="543" spans="1:8" s="77" customFormat="1" ht="15.75" x14ac:dyDescent="0.25">
      <c r="A543" s="141"/>
      <c r="B543" s="142"/>
      <c r="C543" s="142"/>
      <c r="D543" s="142"/>
      <c r="E543" s="76"/>
      <c r="F543" s="76"/>
      <c r="G543" s="76"/>
      <c r="H543" s="76"/>
    </row>
    <row r="544" spans="1:8" s="100" customFormat="1" ht="13.5" customHeight="1" x14ac:dyDescent="0.25">
      <c r="A544" s="28" t="s">
        <v>152</v>
      </c>
      <c r="B544" s="29">
        <v>1026800</v>
      </c>
      <c r="C544" s="29">
        <v>1026800</v>
      </c>
      <c r="D544" s="29">
        <v>1026800</v>
      </c>
      <c r="E544" s="99"/>
      <c r="F544" s="99"/>
      <c r="G544" s="99"/>
      <c r="H544" s="99"/>
    </row>
    <row r="545" spans="1:8" ht="13.5" customHeight="1" x14ac:dyDescent="0.25">
      <c r="A545" s="26" t="s">
        <v>154</v>
      </c>
      <c r="B545" s="27">
        <v>1026800</v>
      </c>
      <c r="C545" s="27">
        <v>1026800</v>
      </c>
      <c r="D545" s="27">
        <v>1026800</v>
      </c>
    </row>
    <row r="546" spans="1:8" s="147" customFormat="1" ht="13.5" customHeight="1" x14ac:dyDescent="0.2">
      <c r="A546" s="144" t="s">
        <v>105</v>
      </c>
      <c r="B546" s="145">
        <v>93200</v>
      </c>
      <c r="C546" s="145">
        <v>93200</v>
      </c>
      <c r="D546" s="145">
        <v>93200</v>
      </c>
      <c r="E546" s="146"/>
      <c r="F546" s="146"/>
      <c r="G546" s="146"/>
      <c r="H546" s="146"/>
    </row>
    <row r="547" spans="1:8" ht="13.5" customHeight="1" x14ac:dyDescent="0.25">
      <c r="A547" s="140" t="s">
        <v>49</v>
      </c>
      <c r="B547" s="29">
        <v>81800</v>
      </c>
      <c r="C547" s="29">
        <v>81800</v>
      </c>
      <c r="D547" s="29">
        <v>81800</v>
      </c>
    </row>
    <row r="548" spans="1:8" ht="13.5" customHeight="1" x14ac:dyDescent="0.25">
      <c r="A548" s="122" t="s">
        <v>50</v>
      </c>
      <c r="B548" s="31">
        <v>65300</v>
      </c>
      <c r="C548" s="36"/>
      <c r="D548" s="36"/>
    </row>
    <row r="549" spans="1:8" ht="13.5" customHeight="1" x14ac:dyDescent="0.25">
      <c r="A549" s="122" t="s">
        <v>51</v>
      </c>
      <c r="B549" s="31">
        <v>5700</v>
      </c>
      <c r="C549" s="36"/>
      <c r="D549" s="36"/>
    </row>
    <row r="550" spans="1:8" ht="13.5" customHeight="1" x14ac:dyDescent="0.25">
      <c r="A550" s="122" t="s">
        <v>52</v>
      </c>
      <c r="B550" s="31">
        <v>10800</v>
      </c>
      <c r="C550" s="36"/>
      <c r="D550" s="36"/>
    </row>
    <row r="551" spans="1:8" ht="13.5" customHeight="1" x14ac:dyDescent="0.25">
      <c r="A551" s="140" t="s">
        <v>53</v>
      </c>
      <c r="B551" s="29">
        <v>11400</v>
      </c>
      <c r="C551" s="29">
        <v>11400</v>
      </c>
      <c r="D551" s="29">
        <v>11400</v>
      </c>
    </row>
    <row r="552" spans="1:8" s="100" customFormat="1" ht="13.5" customHeight="1" x14ac:dyDescent="0.25">
      <c r="A552" s="122" t="s">
        <v>54</v>
      </c>
      <c r="B552" s="31">
        <v>11400</v>
      </c>
      <c r="C552" s="36"/>
      <c r="D552" s="36"/>
      <c r="E552" s="99"/>
      <c r="F552" s="99"/>
      <c r="G552" s="99"/>
      <c r="H552" s="99"/>
    </row>
    <row r="553" spans="1:8" s="147" customFormat="1" ht="13.5" customHeight="1" x14ac:dyDescent="0.2">
      <c r="A553" s="144" t="s">
        <v>150</v>
      </c>
      <c r="B553" s="145">
        <v>893600</v>
      </c>
      <c r="C553" s="145">
        <v>893600</v>
      </c>
      <c r="D553" s="145">
        <v>893600</v>
      </c>
      <c r="E553" s="146"/>
      <c r="F553" s="146"/>
      <c r="G553" s="146"/>
      <c r="H553" s="146"/>
    </row>
    <row r="554" spans="1:8" ht="13.5" customHeight="1" x14ac:dyDescent="0.25">
      <c r="A554" s="140" t="s">
        <v>49</v>
      </c>
      <c r="B554" s="29">
        <v>786200</v>
      </c>
      <c r="C554" s="29">
        <v>786200</v>
      </c>
      <c r="D554" s="29">
        <v>786200</v>
      </c>
    </row>
    <row r="555" spans="1:8" ht="13.5" customHeight="1" x14ac:dyDescent="0.25">
      <c r="A555" s="122" t="s">
        <v>50</v>
      </c>
      <c r="B555" s="31">
        <v>630000</v>
      </c>
      <c r="C555" s="36"/>
      <c r="D555" s="36"/>
    </row>
    <row r="556" spans="1:8" s="100" customFormat="1" ht="13.5" customHeight="1" x14ac:dyDescent="0.25">
      <c r="A556" s="122" t="s">
        <v>51</v>
      </c>
      <c r="B556" s="31">
        <v>52200</v>
      </c>
      <c r="C556" s="36"/>
      <c r="D556" s="36"/>
      <c r="E556" s="99"/>
      <c r="F556" s="99"/>
      <c r="G556" s="99"/>
      <c r="H556" s="99"/>
    </row>
    <row r="557" spans="1:8" s="100" customFormat="1" ht="13.5" customHeight="1" x14ac:dyDescent="0.25">
      <c r="A557" s="122" t="s">
        <v>52</v>
      </c>
      <c r="B557" s="31">
        <v>104000</v>
      </c>
      <c r="C557" s="36"/>
      <c r="D557" s="36"/>
      <c r="E557" s="99"/>
      <c r="F557" s="99"/>
      <c r="G557" s="99"/>
      <c r="H557" s="99"/>
    </row>
    <row r="558" spans="1:8" ht="13.5" customHeight="1" x14ac:dyDescent="0.25">
      <c r="A558" s="140" t="s">
        <v>53</v>
      </c>
      <c r="B558" s="29">
        <v>107400</v>
      </c>
      <c r="C558" s="29">
        <v>107400</v>
      </c>
      <c r="D558" s="29">
        <v>107400</v>
      </c>
    </row>
    <row r="559" spans="1:8" ht="13.5" customHeight="1" x14ac:dyDescent="0.25">
      <c r="A559" s="122" t="s">
        <v>54</v>
      </c>
      <c r="B559" s="31">
        <v>107400</v>
      </c>
      <c r="C559" s="36"/>
      <c r="D559" s="36"/>
    </row>
    <row r="560" spans="1:8" s="147" customFormat="1" ht="13.5" customHeight="1" x14ac:dyDescent="0.2">
      <c r="A560" s="144" t="s">
        <v>151</v>
      </c>
      <c r="B560" s="145">
        <v>40000</v>
      </c>
      <c r="C560" s="145">
        <v>40000</v>
      </c>
      <c r="D560" s="145">
        <v>40000</v>
      </c>
      <c r="E560" s="146"/>
      <c r="F560" s="146"/>
      <c r="G560" s="146"/>
      <c r="H560" s="146"/>
    </row>
    <row r="561" spans="1:8" s="100" customFormat="1" ht="13.5" customHeight="1" x14ac:dyDescent="0.25">
      <c r="A561" s="140" t="s">
        <v>49</v>
      </c>
      <c r="B561" s="29">
        <v>40000</v>
      </c>
      <c r="C561" s="29">
        <v>40000</v>
      </c>
      <c r="D561" s="29">
        <v>40000</v>
      </c>
      <c r="E561" s="99"/>
      <c r="F561" s="99"/>
      <c r="G561" s="99"/>
      <c r="H561" s="99"/>
    </row>
    <row r="562" spans="1:8" ht="13.5" customHeight="1" x14ac:dyDescent="0.25">
      <c r="A562" s="122" t="s">
        <v>50</v>
      </c>
      <c r="B562" s="31">
        <v>40000</v>
      </c>
      <c r="C562" s="36"/>
      <c r="D562" s="36"/>
    </row>
    <row r="563" spans="1:8" s="100" customFormat="1" ht="31.5" x14ac:dyDescent="0.25">
      <c r="A563" s="28" t="s">
        <v>159</v>
      </c>
      <c r="B563" s="29">
        <v>3785000</v>
      </c>
      <c r="C563" s="29">
        <v>3784000</v>
      </c>
      <c r="D563" s="29">
        <v>3784000</v>
      </c>
      <c r="E563" s="99"/>
      <c r="F563" s="99"/>
      <c r="G563" s="99"/>
      <c r="H563" s="99"/>
    </row>
    <row r="564" spans="1:8" ht="15.75" x14ac:dyDescent="0.25">
      <c r="A564" s="26" t="s">
        <v>191</v>
      </c>
      <c r="B564" s="27">
        <v>3135000</v>
      </c>
      <c r="C564" s="27">
        <v>3134000</v>
      </c>
      <c r="D564" s="27">
        <v>3134000</v>
      </c>
    </row>
    <row r="565" spans="1:8" s="147" customFormat="1" ht="13.5" customHeight="1" x14ac:dyDescent="0.2">
      <c r="A565" s="144" t="s">
        <v>105</v>
      </c>
      <c r="B565" s="145">
        <v>3135000</v>
      </c>
      <c r="C565" s="145">
        <v>3134000</v>
      </c>
      <c r="D565" s="145">
        <v>3134000</v>
      </c>
      <c r="E565" s="146"/>
      <c r="F565" s="146"/>
      <c r="G565" s="146"/>
      <c r="H565" s="146"/>
    </row>
    <row r="566" spans="1:8" ht="13.5" customHeight="1" x14ac:dyDescent="0.25">
      <c r="A566" s="140" t="s">
        <v>49</v>
      </c>
      <c r="B566" s="29">
        <v>424801</v>
      </c>
      <c r="C566" s="29">
        <v>424801</v>
      </c>
      <c r="D566" s="29">
        <v>424801</v>
      </c>
    </row>
    <row r="567" spans="1:8" ht="13.5" customHeight="1" x14ac:dyDescent="0.25">
      <c r="A567" s="122" t="s">
        <v>50</v>
      </c>
      <c r="B567" s="31">
        <v>364636</v>
      </c>
      <c r="C567" s="36"/>
      <c r="D567" s="36"/>
    </row>
    <row r="568" spans="1:8" ht="13.5" customHeight="1" x14ac:dyDescent="0.25">
      <c r="A568" s="122" t="s">
        <v>52</v>
      </c>
      <c r="B568" s="31">
        <v>60165</v>
      </c>
      <c r="C568" s="36"/>
      <c r="D568" s="36"/>
    </row>
    <row r="569" spans="1:8" s="112" customFormat="1" ht="13.5" customHeight="1" x14ac:dyDescent="0.25">
      <c r="A569" s="140" t="s">
        <v>53</v>
      </c>
      <c r="B569" s="29">
        <v>2614107</v>
      </c>
      <c r="C569" s="29">
        <v>2614107</v>
      </c>
      <c r="D569" s="29">
        <v>2614107</v>
      </c>
      <c r="E569" s="111"/>
      <c r="F569" s="111"/>
      <c r="G569" s="111"/>
      <c r="H569" s="111"/>
    </row>
    <row r="570" spans="1:8" ht="13.5" customHeight="1" x14ac:dyDescent="0.25">
      <c r="A570" s="122" t="s">
        <v>54</v>
      </c>
      <c r="B570" s="31">
        <v>21624</v>
      </c>
      <c r="C570" s="36"/>
      <c r="D570" s="36"/>
    </row>
    <row r="571" spans="1:8" s="100" customFormat="1" ht="13.5" customHeight="1" x14ac:dyDescent="0.25">
      <c r="A571" s="122" t="s">
        <v>55</v>
      </c>
      <c r="B571" s="31">
        <v>328288</v>
      </c>
      <c r="C571" s="36"/>
      <c r="D571" s="36"/>
      <c r="E571" s="99"/>
      <c r="F571" s="99"/>
      <c r="G571" s="99"/>
      <c r="H571" s="99"/>
    </row>
    <row r="572" spans="1:8" ht="13.5" customHeight="1" x14ac:dyDescent="0.25">
      <c r="A572" s="122" t="s">
        <v>56</v>
      </c>
      <c r="B572" s="31">
        <v>2237695</v>
      </c>
      <c r="C572" s="36"/>
      <c r="D572" s="36"/>
    </row>
    <row r="573" spans="1:8" ht="13.5" customHeight="1" x14ac:dyDescent="0.25">
      <c r="A573" s="122" t="s">
        <v>58</v>
      </c>
      <c r="B573" s="31">
        <v>26500</v>
      </c>
      <c r="C573" s="36"/>
      <c r="D573" s="36"/>
    </row>
    <row r="574" spans="1:8" ht="13.5" customHeight="1" x14ac:dyDescent="0.25">
      <c r="A574" s="140" t="s">
        <v>59</v>
      </c>
      <c r="B574" s="29">
        <v>500</v>
      </c>
      <c r="C574" s="29">
        <v>500</v>
      </c>
      <c r="D574" s="29">
        <v>500</v>
      </c>
    </row>
    <row r="575" spans="1:8" ht="13.5" customHeight="1" x14ac:dyDescent="0.25">
      <c r="A575" s="122" t="s">
        <v>61</v>
      </c>
      <c r="B575" s="31">
        <v>500</v>
      </c>
      <c r="C575" s="36"/>
      <c r="D575" s="36"/>
    </row>
    <row r="576" spans="1:8" ht="13.5" customHeight="1" x14ac:dyDescent="0.25">
      <c r="A576" s="140" t="s">
        <v>77</v>
      </c>
      <c r="B576" s="29">
        <v>95592</v>
      </c>
      <c r="C576" s="29">
        <v>94592</v>
      </c>
      <c r="D576" s="29">
        <v>94592</v>
      </c>
    </row>
    <row r="577" spans="1:8" ht="13.5" customHeight="1" x14ac:dyDescent="0.25">
      <c r="A577" s="122" t="s">
        <v>79</v>
      </c>
      <c r="B577" s="31">
        <v>95592</v>
      </c>
      <c r="C577" s="36"/>
      <c r="D577" s="36"/>
    </row>
    <row r="578" spans="1:8" s="100" customFormat="1" ht="15.75" x14ac:dyDescent="0.25">
      <c r="A578" s="26" t="s">
        <v>192</v>
      </c>
      <c r="B578" s="27">
        <v>250000</v>
      </c>
      <c r="C578" s="27">
        <v>250000</v>
      </c>
      <c r="D578" s="27">
        <v>250000</v>
      </c>
      <c r="E578" s="99"/>
      <c r="F578" s="99"/>
      <c r="G578" s="99"/>
      <c r="H578" s="99"/>
    </row>
    <row r="579" spans="1:8" s="147" customFormat="1" ht="13.5" customHeight="1" x14ac:dyDescent="0.2">
      <c r="A579" s="144" t="s">
        <v>105</v>
      </c>
      <c r="B579" s="145">
        <v>250000</v>
      </c>
      <c r="C579" s="145">
        <v>250000</v>
      </c>
      <c r="D579" s="145">
        <v>250000</v>
      </c>
      <c r="E579" s="146"/>
      <c r="F579" s="146"/>
      <c r="G579" s="146"/>
      <c r="H579" s="146"/>
    </row>
    <row r="580" spans="1:8" ht="13.5" customHeight="1" x14ac:dyDescent="0.25">
      <c r="A580" s="140" t="s">
        <v>49</v>
      </c>
      <c r="B580" s="29">
        <v>250000</v>
      </c>
      <c r="C580" s="29">
        <v>250000</v>
      </c>
      <c r="D580" s="29">
        <v>250000</v>
      </c>
    </row>
    <row r="581" spans="1:8" s="100" customFormat="1" ht="13.5" customHeight="1" x14ac:dyDescent="0.25">
      <c r="A581" s="122" t="s">
        <v>50</v>
      </c>
      <c r="B581" s="31">
        <v>214600</v>
      </c>
      <c r="C581" s="36"/>
      <c r="D581" s="36"/>
      <c r="E581" s="99"/>
      <c r="F581" s="99"/>
      <c r="G581" s="99"/>
      <c r="H581" s="99"/>
    </row>
    <row r="582" spans="1:8" ht="13.5" customHeight="1" x14ac:dyDescent="0.25">
      <c r="A582" s="122" t="s">
        <v>52</v>
      </c>
      <c r="B582" s="31">
        <v>35400</v>
      </c>
      <c r="C582" s="36"/>
      <c r="D582" s="36"/>
    </row>
    <row r="583" spans="1:8" ht="15.75" x14ac:dyDescent="0.25">
      <c r="A583" s="26" t="s">
        <v>163</v>
      </c>
      <c r="B583" s="27">
        <v>180000</v>
      </c>
      <c r="C583" s="27">
        <v>180000</v>
      </c>
      <c r="D583" s="27">
        <v>180000</v>
      </c>
    </row>
    <row r="584" spans="1:8" s="147" customFormat="1" ht="13.5" customHeight="1" x14ac:dyDescent="0.2">
      <c r="A584" s="144" t="s">
        <v>105</v>
      </c>
      <c r="B584" s="145">
        <v>180000</v>
      </c>
      <c r="C584" s="145">
        <v>180000</v>
      </c>
      <c r="D584" s="145">
        <v>180000</v>
      </c>
      <c r="E584" s="146"/>
      <c r="F584" s="146"/>
      <c r="G584" s="146"/>
      <c r="H584" s="146"/>
    </row>
    <row r="585" spans="1:8" s="100" customFormat="1" ht="13.5" customHeight="1" x14ac:dyDescent="0.25">
      <c r="A585" s="140" t="s">
        <v>49</v>
      </c>
      <c r="B585" s="29">
        <v>60000</v>
      </c>
      <c r="C585" s="29">
        <v>60000</v>
      </c>
      <c r="D585" s="29">
        <v>60000</v>
      </c>
      <c r="E585" s="99"/>
      <c r="F585" s="99"/>
      <c r="G585" s="99"/>
      <c r="H585" s="99"/>
    </row>
    <row r="586" spans="1:8" ht="13.5" customHeight="1" x14ac:dyDescent="0.25">
      <c r="A586" s="122" t="s">
        <v>51</v>
      </c>
      <c r="B586" s="31">
        <v>60000</v>
      </c>
      <c r="C586" s="36"/>
      <c r="D586" s="36"/>
    </row>
    <row r="587" spans="1:8" ht="13.5" customHeight="1" x14ac:dyDescent="0.25">
      <c r="A587" s="140" t="s">
        <v>53</v>
      </c>
      <c r="B587" s="29">
        <v>120000</v>
      </c>
      <c r="C587" s="29">
        <v>120000</v>
      </c>
      <c r="D587" s="29">
        <v>120000</v>
      </c>
    </row>
    <row r="588" spans="1:8" ht="13.5" customHeight="1" x14ac:dyDescent="0.25">
      <c r="A588" s="122" t="s">
        <v>55</v>
      </c>
      <c r="B588" s="31">
        <v>50000</v>
      </c>
      <c r="C588" s="36"/>
      <c r="D588" s="36"/>
    </row>
    <row r="589" spans="1:8" s="112" customFormat="1" ht="13.5" customHeight="1" x14ac:dyDescent="0.25">
      <c r="A589" s="122" t="s">
        <v>56</v>
      </c>
      <c r="B589" s="31">
        <v>64000</v>
      </c>
      <c r="C589" s="36"/>
      <c r="D589" s="36"/>
      <c r="E589" s="111"/>
      <c r="F589" s="111"/>
      <c r="G589" s="111"/>
      <c r="H589" s="111"/>
    </row>
    <row r="590" spans="1:8" ht="13.5" customHeight="1" x14ac:dyDescent="0.25">
      <c r="A590" s="122" t="s">
        <v>58</v>
      </c>
      <c r="B590" s="31">
        <v>6000</v>
      </c>
      <c r="C590" s="36"/>
      <c r="D590" s="36"/>
    </row>
    <row r="591" spans="1:8" s="100" customFormat="1" ht="13.5" customHeight="1" x14ac:dyDescent="0.25">
      <c r="A591" s="26" t="s">
        <v>184</v>
      </c>
      <c r="B591" s="27">
        <v>80000</v>
      </c>
      <c r="C591" s="27">
        <v>80000</v>
      </c>
      <c r="D591" s="27">
        <v>80000</v>
      </c>
      <c r="E591" s="99"/>
      <c r="F591" s="99"/>
      <c r="G591" s="99"/>
      <c r="H591" s="99"/>
    </row>
    <row r="592" spans="1:8" s="147" customFormat="1" ht="13.5" customHeight="1" x14ac:dyDescent="0.2">
      <c r="A592" s="144" t="s">
        <v>105</v>
      </c>
      <c r="B592" s="145">
        <v>80000</v>
      </c>
      <c r="C592" s="145">
        <v>80000</v>
      </c>
      <c r="D592" s="145">
        <v>80000</v>
      </c>
      <c r="E592" s="146"/>
      <c r="F592" s="146"/>
      <c r="G592" s="146"/>
      <c r="H592" s="146"/>
    </row>
    <row r="593" spans="1:8" ht="13.5" customHeight="1" x14ac:dyDescent="0.25">
      <c r="A593" s="140" t="s">
        <v>69</v>
      </c>
      <c r="B593" s="29">
        <v>80000</v>
      </c>
      <c r="C593" s="29">
        <v>80000</v>
      </c>
      <c r="D593" s="29">
        <v>80000</v>
      </c>
    </row>
    <row r="594" spans="1:8" ht="13.5" customHeight="1" x14ac:dyDescent="0.25">
      <c r="A594" s="122" t="s">
        <v>70</v>
      </c>
      <c r="B594" s="31">
        <v>80000</v>
      </c>
      <c r="C594" s="36"/>
      <c r="D594" s="36"/>
    </row>
    <row r="595" spans="1:8" s="100" customFormat="1" ht="21" customHeight="1" x14ac:dyDescent="0.25">
      <c r="A595" s="26" t="s">
        <v>319</v>
      </c>
      <c r="B595" s="27">
        <v>140000</v>
      </c>
      <c r="C595" s="27">
        <v>140000</v>
      </c>
      <c r="D595" s="27">
        <v>140000</v>
      </c>
      <c r="E595" s="99"/>
      <c r="F595" s="99"/>
      <c r="G595" s="99"/>
      <c r="H595" s="99"/>
    </row>
    <row r="596" spans="1:8" s="147" customFormat="1" ht="12.75" x14ac:dyDescent="0.2">
      <c r="A596" s="144" t="s">
        <v>105</v>
      </c>
      <c r="B596" s="145">
        <v>140000</v>
      </c>
      <c r="C596" s="145">
        <v>140000</v>
      </c>
      <c r="D596" s="145">
        <v>140000</v>
      </c>
      <c r="E596" s="146"/>
      <c r="F596" s="146"/>
      <c r="G596" s="146"/>
      <c r="H596" s="146"/>
    </row>
    <row r="597" spans="1:8" ht="15.75" x14ac:dyDescent="0.25">
      <c r="A597" s="140" t="s">
        <v>53</v>
      </c>
      <c r="B597" s="29">
        <v>70000</v>
      </c>
      <c r="C597" s="29">
        <v>70000</v>
      </c>
      <c r="D597" s="29">
        <v>70000</v>
      </c>
    </row>
    <row r="598" spans="1:8" ht="15.75" x14ac:dyDescent="0.25">
      <c r="A598" s="122" t="s">
        <v>55</v>
      </c>
      <c r="B598" s="31">
        <v>42000</v>
      </c>
      <c r="C598" s="36"/>
      <c r="D598" s="36"/>
    </row>
    <row r="599" spans="1:8" s="100" customFormat="1" ht="15.75" x14ac:dyDescent="0.25">
      <c r="A599" s="122" t="s">
        <v>56</v>
      </c>
      <c r="B599" s="31">
        <v>28000</v>
      </c>
      <c r="C599" s="36"/>
      <c r="D599" s="36"/>
      <c r="E599" s="99"/>
      <c r="F599" s="99"/>
      <c r="G599" s="99"/>
      <c r="H599" s="99"/>
    </row>
    <row r="600" spans="1:8" ht="15.75" x14ac:dyDescent="0.25">
      <c r="A600" s="140" t="s">
        <v>77</v>
      </c>
      <c r="B600" s="29">
        <v>70000</v>
      </c>
      <c r="C600" s="29">
        <v>70000</v>
      </c>
      <c r="D600" s="29">
        <v>70000</v>
      </c>
    </row>
    <row r="601" spans="1:8" ht="15.75" x14ac:dyDescent="0.25">
      <c r="A601" s="122" t="s">
        <v>79</v>
      </c>
      <c r="B601" s="31">
        <v>70000</v>
      </c>
      <c r="C601" s="36"/>
      <c r="D601" s="36"/>
    </row>
    <row r="602" spans="1:8" ht="30" customHeight="1" x14ac:dyDescent="0.25">
      <c r="A602" s="28" t="s">
        <v>167</v>
      </c>
      <c r="B602" s="29">
        <v>13137000</v>
      </c>
      <c r="C602" s="29">
        <v>4642000</v>
      </c>
      <c r="D602" s="29">
        <v>1467076</v>
      </c>
    </row>
    <row r="603" spans="1:8" s="100" customFormat="1" ht="19.5" customHeight="1" x14ac:dyDescent="0.25">
      <c r="A603" s="26" t="s">
        <v>168</v>
      </c>
      <c r="B603" s="27">
        <v>337000</v>
      </c>
      <c r="C603" s="27">
        <v>342000</v>
      </c>
      <c r="D603" s="27">
        <v>1467076</v>
      </c>
      <c r="E603" s="99"/>
      <c r="F603" s="99"/>
      <c r="G603" s="99"/>
      <c r="H603" s="99"/>
    </row>
    <row r="604" spans="1:8" s="147" customFormat="1" ht="12.75" x14ac:dyDescent="0.2">
      <c r="A604" s="144" t="s">
        <v>105</v>
      </c>
      <c r="B604" s="145">
        <v>337000</v>
      </c>
      <c r="C604" s="145">
        <v>342000</v>
      </c>
      <c r="D604" s="145">
        <v>1467076</v>
      </c>
      <c r="E604" s="146"/>
      <c r="F604" s="146"/>
      <c r="G604" s="146"/>
      <c r="H604" s="146"/>
    </row>
    <row r="605" spans="1:8" ht="15.75" x14ac:dyDescent="0.25">
      <c r="A605" s="140" t="s">
        <v>53</v>
      </c>
      <c r="B605" s="29">
        <v>0</v>
      </c>
      <c r="C605" s="29">
        <v>5000</v>
      </c>
      <c r="D605" s="29">
        <v>5000</v>
      </c>
    </row>
    <row r="606" spans="1:8" ht="15.75" x14ac:dyDescent="0.25">
      <c r="A606" s="140" t="s">
        <v>59</v>
      </c>
      <c r="B606" s="29">
        <v>33000</v>
      </c>
      <c r="C606" s="29">
        <v>33000</v>
      </c>
      <c r="D606" s="29">
        <v>33000</v>
      </c>
    </row>
    <row r="607" spans="1:8" ht="15.75" x14ac:dyDescent="0.25">
      <c r="A607" s="122" t="s">
        <v>60</v>
      </c>
      <c r="B607" s="31">
        <v>33000</v>
      </c>
      <c r="C607" s="36"/>
      <c r="D607" s="36"/>
    </row>
    <row r="608" spans="1:8" s="100" customFormat="1" ht="15.75" x14ac:dyDescent="0.25">
      <c r="A608" s="140" t="s">
        <v>77</v>
      </c>
      <c r="B608" s="29">
        <v>0</v>
      </c>
      <c r="C608" s="29">
        <v>0</v>
      </c>
      <c r="D608" s="29">
        <v>625076</v>
      </c>
      <c r="E608" s="99"/>
      <c r="F608" s="99"/>
      <c r="G608" s="99"/>
      <c r="H608" s="99"/>
    </row>
    <row r="609" spans="1:8" ht="15.75" x14ac:dyDescent="0.25">
      <c r="A609" s="140" t="s">
        <v>83</v>
      </c>
      <c r="B609" s="29">
        <v>0</v>
      </c>
      <c r="C609" s="29">
        <v>0</v>
      </c>
      <c r="D609" s="29">
        <v>500000</v>
      </c>
    </row>
    <row r="610" spans="1:8" s="100" customFormat="1" ht="15.75" x14ac:dyDescent="0.25">
      <c r="A610" s="140" t="s">
        <v>93</v>
      </c>
      <c r="B610" s="29">
        <v>304000</v>
      </c>
      <c r="C610" s="29">
        <v>304000</v>
      </c>
      <c r="D610" s="29">
        <v>304000</v>
      </c>
      <c r="E610" s="99"/>
      <c r="F610" s="99"/>
      <c r="G610" s="99"/>
      <c r="H610" s="99"/>
    </row>
    <row r="611" spans="1:8" ht="15.75" x14ac:dyDescent="0.25">
      <c r="A611" s="122" t="s">
        <v>376</v>
      </c>
      <c r="B611" s="31">
        <v>304000</v>
      </c>
      <c r="C611" s="36"/>
      <c r="D611" s="36"/>
    </row>
    <row r="612" spans="1:8" ht="22.5" customHeight="1" x14ac:dyDescent="0.25">
      <c r="A612" s="26" t="s">
        <v>320</v>
      </c>
      <c r="B612" s="27">
        <v>7500000</v>
      </c>
      <c r="C612" s="27">
        <v>3000000</v>
      </c>
      <c r="D612" s="27">
        <v>0</v>
      </c>
    </row>
    <row r="613" spans="1:8" s="147" customFormat="1" ht="12.75" x14ac:dyDescent="0.2">
      <c r="A613" s="144" t="s">
        <v>105</v>
      </c>
      <c r="B613" s="145">
        <v>7000000</v>
      </c>
      <c r="C613" s="145">
        <v>2500000</v>
      </c>
      <c r="D613" s="145">
        <v>0</v>
      </c>
      <c r="E613" s="146"/>
      <c r="F613" s="146"/>
      <c r="G613" s="146"/>
      <c r="H613" s="146"/>
    </row>
    <row r="614" spans="1:8" ht="15.75" x14ac:dyDescent="0.25">
      <c r="A614" s="140" t="s">
        <v>83</v>
      </c>
      <c r="B614" s="29">
        <v>7000000</v>
      </c>
      <c r="C614" s="29">
        <v>2500000</v>
      </c>
      <c r="D614" s="29">
        <v>0</v>
      </c>
    </row>
    <row r="615" spans="1:8" ht="15.75" x14ac:dyDescent="0.25">
      <c r="A615" s="122" t="s">
        <v>84</v>
      </c>
      <c r="B615" s="31">
        <v>7000000</v>
      </c>
      <c r="C615" s="36"/>
      <c r="D615" s="36"/>
    </row>
    <row r="616" spans="1:8" s="147" customFormat="1" ht="12.75" x14ac:dyDescent="0.2">
      <c r="A616" s="144" t="s">
        <v>182</v>
      </c>
      <c r="B616" s="145">
        <v>500000</v>
      </c>
      <c r="C616" s="145">
        <v>500000</v>
      </c>
      <c r="D616" s="145">
        <v>0</v>
      </c>
      <c r="E616" s="146"/>
      <c r="F616" s="146"/>
      <c r="G616" s="146"/>
      <c r="H616" s="146"/>
    </row>
    <row r="617" spans="1:8" ht="15.75" x14ac:dyDescent="0.25">
      <c r="A617" s="140" t="s">
        <v>83</v>
      </c>
      <c r="B617" s="29">
        <v>500000</v>
      </c>
      <c r="C617" s="29">
        <v>500000</v>
      </c>
      <c r="D617" s="29">
        <v>0</v>
      </c>
    </row>
    <row r="618" spans="1:8" ht="15.75" x14ac:dyDescent="0.25">
      <c r="A618" s="122" t="s">
        <v>84</v>
      </c>
      <c r="B618" s="31">
        <v>500000</v>
      </c>
      <c r="C618" s="36"/>
      <c r="D618" s="36"/>
    </row>
    <row r="619" spans="1:8" ht="24" customHeight="1" x14ac:dyDescent="0.25">
      <c r="A619" s="26" t="s">
        <v>321</v>
      </c>
      <c r="B619" s="27">
        <v>5000000</v>
      </c>
      <c r="C619" s="27">
        <v>1000000</v>
      </c>
      <c r="D619" s="27">
        <v>0</v>
      </c>
    </row>
    <row r="620" spans="1:8" s="147" customFormat="1" ht="12.75" x14ac:dyDescent="0.2">
      <c r="A620" s="144" t="s">
        <v>105</v>
      </c>
      <c r="B620" s="145">
        <v>4500000</v>
      </c>
      <c r="C620" s="145">
        <v>500000</v>
      </c>
      <c r="D620" s="145">
        <v>0</v>
      </c>
      <c r="E620" s="146"/>
      <c r="F620" s="146"/>
      <c r="G620" s="146"/>
      <c r="H620" s="146"/>
    </row>
    <row r="621" spans="1:8" ht="15.75" x14ac:dyDescent="0.25">
      <c r="A621" s="140" t="s">
        <v>75</v>
      </c>
      <c r="B621" s="29">
        <v>4500000</v>
      </c>
      <c r="C621" s="29">
        <v>500000</v>
      </c>
      <c r="D621" s="29">
        <v>0</v>
      </c>
    </row>
    <row r="622" spans="1:8" ht="15.75" x14ac:dyDescent="0.25">
      <c r="A622" s="122" t="s">
        <v>76</v>
      </c>
      <c r="B622" s="31">
        <v>4500000</v>
      </c>
      <c r="C622" s="36"/>
      <c r="D622" s="36"/>
    </row>
    <row r="623" spans="1:8" s="147" customFormat="1" ht="12.75" x14ac:dyDescent="0.2">
      <c r="A623" s="144" t="s">
        <v>182</v>
      </c>
      <c r="B623" s="145">
        <v>500000</v>
      </c>
      <c r="C623" s="145">
        <v>500000</v>
      </c>
      <c r="D623" s="145">
        <v>0</v>
      </c>
      <c r="E623" s="146"/>
      <c r="F623" s="146"/>
      <c r="G623" s="146"/>
      <c r="H623" s="146"/>
    </row>
    <row r="624" spans="1:8" s="100" customFormat="1" ht="15.75" x14ac:dyDescent="0.25">
      <c r="A624" s="140" t="s">
        <v>75</v>
      </c>
      <c r="B624" s="29">
        <v>500000</v>
      </c>
      <c r="C624" s="29">
        <v>500000</v>
      </c>
      <c r="D624" s="29">
        <v>0</v>
      </c>
      <c r="E624" s="99"/>
      <c r="F624" s="99"/>
      <c r="G624" s="99"/>
      <c r="H624" s="99"/>
    </row>
    <row r="625" spans="1:8" ht="15.75" x14ac:dyDescent="0.25">
      <c r="A625" s="122" t="s">
        <v>76</v>
      </c>
      <c r="B625" s="31">
        <v>500000</v>
      </c>
      <c r="C625" s="36"/>
      <c r="D625" s="36"/>
    </row>
    <row r="626" spans="1:8" ht="15.75" x14ac:dyDescent="0.25">
      <c r="A626" s="26" t="s">
        <v>363</v>
      </c>
      <c r="B626" s="27">
        <v>300000</v>
      </c>
      <c r="C626" s="27">
        <v>300000</v>
      </c>
      <c r="D626" s="27">
        <v>0</v>
      </c>
    </row>
    <row r="627" spans="1:8" s="147" customFormat="1" ht="12.75" x14ac:dyDescent="0.2">
      <c r="A627" s="144" t="s">
        <v>105</v>
      </c>
      <c r="B627" s="145">
        <v>80000</v>
      </c>
      <c r="C627" s="145">
        <v>300000</v>
      </c>
      <c r="D627" s="145">
        <v>0</v>
      </c>
      <c r="E627" s="146"/>
      <c r="F627" s="146"/>
      <c r="G627" s="146"/>
      <c r="H627" s="146"/>
    </row>
    <row r="628" spans="1:8" ht="15.75" x14ac:dyDescent="0.25">
      <c r="A628" s="140" t="s">
        <v>53</v>
      </c>
      <c r="B628" s="29">
        <v>80000</v>
      </c>
      <c r="C628" s="29">
        <v>300000</v>
      </c>
      <c r="D628" s="29">
        <v>0</v>
      </c>
    </row>
    <row r="629" spans="1:8" s="112" customFormat="1" ht="15.75" x14ac:dyDescent="0.25">
      <c r="A629" s="122" t="s">
        <v>56</v>
      </c>
      <c r="B629" s="31">
        <v>80000</v>
      </c>
      <c r="C629" s="36"/>
      <c r="D629" s="36"/>
      <c r="E629" s="111"/>
      <c r="F629" s="111"/>
      <c r="G629" s="111"/>
      <c r="H629" s="111"/>
    </row>
    <row r="630" spans="1:8" s="147" customFormat="1" ht="12.75" x14ac:dyDescent="0.2">
      <c r="A630" s="144" t="s">
        <v>182</v>
      </c>
      <c r="B630" s="145">
        <v>220000</v>
      </c>
      <c r="C630" s="145">
        <v>0</v>
      </c>
      <c r="D630" s="145">
        <v>0</v>
      </c>
      <c r="E630" s="146"/>
      <c r="F630" s="146"/>
      <c r="G630" s="146"/>
      <c r="H630" s="146"/>
    </row>
    <row r="631" spans="1:8" s="100" customFormat="1" ht="15.75" x14ac:dyDescent="0.25">
      <c r="A631" s="140" t="s">
        <v>53</v>
      </c>
      <c r="B631" s="29">
        <v>220000</v>
      </c>
      <c r="C631" s="29">
        <v>0</v>
      </c>
      <c r="D631" s="29">
        <v>0</v>
      </c>
      <c r="E631" s="99"/>
      <c r="F631" s="99"/>
      <c r="G631" s="99"/>
      <c r="H631" s="99"/>
    </row>
    <row r="632" spans="1:8" ht="15.75" x14ac:dyDescent="0.25">
      <c r="A632" s="122" t="s">
        <v>56</v>
      </c>
      <c r="B632" s="31">
        <v>220000</v>
      </c>
      <c r="C632" s="36"/>
      <c r="D632" s="36"/>
    </row>
    <row r="633" spans="1:8" ht="21" customHeight="1" x14ac:dyDescent="0.25">
      <c r="A633" s="28" t="s">
        <v>193</v>
      </c>
      <c r="B633" s="29">
        <v>23861067</v>
      </c>
      <c r="C633" s="29">
        <v>24081067</v>
      </c>
      <c r="D633" s="29">
        <v>25081067</v>
      </c>
    </row>
    <row r="634" spans="1:8" ht="15.75" x14ac:dyDescent="0.25">
      <c r="A634" s="26" t="s">
        <v>194</v>
      </c>
      <c r="B634" s="27">
        <v>18322867</v>
      </c>
      <c r="C634" s="27">
        <v>18322867</v>
      </c>
      <c r="D634" s="27">
        <v>18322867</v>
      </c>
    </row>
    <row r="635" spans="1:8" s="147" customFormat="1" ht="12.75" x14ac:dyDescent="0.2">
      <c r="A635" s="144" t="s">
        <v>182</v>
      </c>
      <c r="B635" s="145">
        <v>18322867</v>
      </c>
      <c r="C635" s="145">
        <v>18322867</v>
      </c>
      <c r="D635" s="145">
        <v>18322867</v>
      </c>
      <c r="E635" s="146"/>
      <c r="F635" s="146"/>
      <c r="G635" s="146"/>
      <c r="H635" s="146"/>
    </row>
    <row r="636" spans="1:8" ht="15.75" x14ac:dyDescent="0.25">
      <c r="A636" s="140" t="s">
        <v>53</v>
      </c>
      <c r="B636" s="29">
        <v>18152867</v>
      </c>
      <c r="C636" s="29">
        <v>18152867</v>
      </c>
      <c r="D636" s="29">
        <v>18152867</v>
      </c>
    </row>
    <row r="637" spans="1:8" s="100" customFormat="1" ht="15.75" x14ac:dyDescent="0.25">
      <c r="A637" s="122" t="s">
        <v>54</v>
      </c>
      <c r="B637" s="31">
        <v>5212200</v>
      </c>
      <c r="C637" s="36"/>
      <c r="D637" s="36"/>
      <c r="E637" s="99"/>
      <c r="F637" s="99"/>
      <c r="G637" s="99"/>
      <c r="H637" s="99"/>
    </row>
    <row r="638" spans="1:8" ht="15.75" x14ac:dyDescent="0.25">
      <c r="A638" s="122" t="s">
        <v>55</v>
      </c>
      <c r="B638" s="31">
        <v>6801950</v>
      </c>
      <c r="C638" s="36"/>
      <c r="D638" s="36"/>
    </row>
    <row r="639" spans="1:8" ht="15.75" x14ac:dyDescent="0.25">
      <c r="A639" s="122" t="s">
        <v>56</v>
      </c>
      <c r="B639" s="31">
        <v>5847467</v>
      </c>
      <c r="C639" s="36"/>
      <c r="D639" s="36"/>
    </row>
    <row r="640" spans="1:8" s="100" customFormat="1" ht="15.75" x14ac:dyDescent="0.25">
      <c r="A640" s="122" t="s">
        <v>58</v>
      </c>
      <c r="B640" s="31">
        <v>291250</v>
      </c>
      <c r="C640" s="36"/>
      <c r="D640" s="36"/>
      <c r="E640" s="99"/>
      <c r="F640" s="99"/>
      <c r="G640" s="99"/>
      <c r="H640" s="99"/>
    </row>
    <row r="641" spans="1:8" ht="15.75" x14ac:dyDescent="0.25">
      <c r="A641" s="140" t="s">
        <v>59</v>
      </c>
      <c r="B641" s="29">
        <v>170000</v>
      </c>
      <c r="C641" s="29">
        <v>170000</v>
      </c>
      <c r="D641" s="29">
        <v>170000</v>
      </c>
    </row>
    <row r="642" spans="1:8" ht="15.75" x14ac:dyDescent="0.25">
      <c r="A642" s="122" t="s">
        <v>60</v>
      </c>
      <c r="B642" s="31">
        <v>24000</v>
      </c>
      <c r="C642" s="36"/>
      <c r="D642" s="36"/>
    </row>
    <row r="643" spans="1:8" s="100" customFormat="1" ht="15.75" x14ac:dyDescent="0.25">
      <c r="A643" s="122" t="s">
        <v>61</v>
      </c>
      <c r="B643" s="31">
        <v>146000</v>
      </c>
      <c r="C643" s="36"/>
      <c r="D643" s="36"/>
      <c r="E643" s="99"/>
      <c r="F643" s="99"/>
      <c r="G643" s="99"/>
      <c r="H643" s="99"/>
    </row>
    <row r="644" spans="1:8" ht="15.75" x14ac:dyDescent="0.25">
      <c r="A644" s="26" t="s">
        <v>195</v>
      </c>
      <c r="B644" s="27">
        <v>2020000</v>
      </c>
      <c r="C644" s="27">
        <v>2020000</v>
      </c>
      <c r="D644" s="27">
        <v>2020000</v>
      </c>
    </row>
    <row r="645" spans="1:8" s="147" customFormat="1" ht="12.75" x14ac:dyDescent="0.2">
      <c r="A645" s="144" t="s">
        <v>182</v>
      </c>
      <c r="B645" s="145">
        <v>2020000</v>
      </c>
      <c r="C645" s="145">
        <v>2020000</v>
      </c>
      <c r="D645" s="145">
        <v>2020000</v>
      </c>
      <c r="E645" s="146"/>
      <c r="F645" s="146"/>
      <c r="G645" s="146"/>
      <c r="H645" s="146"/>
    </row>
    <row r="646" spans="1:8" s="100" customFormat="1" ht="15.75" x14ac:dyDescent="0.25">
      <c r="A646" s="140" t="s">
        <v>69</v>
      </c>
      <c r="B646" s="29">
        <v>2020000</v>
      </c>
      <c r="C646" s="29">
        <v>2020000</v>
      </c>
      <c r="D646" s="29">
        <v>2020000</v>
      </c>
      <c r="E646" s="99"/>
      <c r="F646" s="99"/>
      <c r="G646" s="99"/>
      <c r="H646" s="99"/>
    </row>
    <row r="647" spans="1:8" ht="15.75" x14ac:dyDescent="0.25">
      <c r="A647" s="122" t="s">
        <v>70</v>
      </c>
      <c r="B647" s="31">
        <v>2020000</v>
      </c>
      <c r="C647" s="36"/>
      <c r="D647" s="36"/>
    </row>
    <row r="648" spans="1:8" s="100" customFormat="1" ht="15.75" x14ac:dyDescent="0.25">
      <c r="A648" s="26" t="s">
        <v>196</v>
      </c>
      <c r="B648" s="27">
        <v>200000</v>
      </c>
      <c r="C648" s="27">
        <v>200000</v>
      </c>
      <c r="D648" s="27">
        <v>200000</v>
      </c>
      <c r="E648" s="99"/>
      <c r="F648" s="99"/>
      <c r="G648" s="99"/>
      <c r="H648" s="99"/>
    </row>
    <row r="649" spans="1:8" s="147" customFormat="1" ht="12.75" x14ac:dyDescent="0.2">
      <c r="A649" s="144" t="s">
        <v>182</v>
      </c>
      <c r="B649" s="145">
        <v>200000</v>
      </c>
      <c r="C649" s="145">
        <v>200000</v>
      </c>
      <c r="D649" s="145">
        <v>200000</v>
      </c>
      <c r="E649" s="146"/>
      <c r="F649" s="146"/>
      <c r="G649" s="146"/>
      <c r="H649" s="146"/>
    </row>
    <row r="650" spans="1:8" ht="15.75" x14ac:dyDescent="0.25">
      <c r="A650" s="140" t="s">
        <v>69</v>
      </c>
      <c r="B650" s="29">
        <v>200000</v>
      </c>
      <c r="C650" s="29">
        <v>200000</v>
      </c>
      <c r="D650" s="29">
        <v>200000</v>
      </c>
    </row>
    <row r="651" spans="1:8" s="100" customFormat="1" ht="15.75" x14ac:dyDescent="0.25">
      <c r="A651" s="122" t="s">
        <v>70</v>
      </c>
      <c r="B651" s="31">
        <v>200000</v>
      </c>
      <c r="C651" s="36"/>
      <c r="D651" s="36"/>
      <c r="E651" s="99"/>
      <c r="F651" s="99"/>
      <c r="G651" s="99"/>
      <c r="H651" s="99"/>
    </row>
    <row r="652" spans="1:8" ht="15.75" x14ac:dyDescent="0.25">
      <c r="A652" s="26" t="s">
        <v>197</v>
      </c>
      <c r="B652" s="27">
        <v>3213200</v>
      </c>
      <c r="C652" s="27">
        <v>3433200</v>
      </c>
      <c r="D652" s="27">
        <v>4433200</v>
      </c>
    </row>
    <row r="653" spans="1:8" s="147" customFormat="1" ht="12.75" x14ac:dyDescent="0.2">
      <c r="A653" s="144" t="s">
        <v>182</v>
      </c>
      <c r="B653" s="145">
        <v>3213200</v>
      </c>
      <c r="C653" s="145">
        <v>3433200</v>
      </c>
      <c r="D653" s="145">
        <v>4433200</v>
      </c>
      <c r="E653" s="146"/>
      <c r="F653" s="146"/>
      <c r="G653" s="146"/>
      <c r="H653" s="146"/>
    </row>
    <row r="654" spans="1:8" ht="15.75" x14ac:dyDescent="0.25">
      <c r="A654" s="140" t="s">
        <v>77</v>
      </c>
      <c r="B654" s="29">
        <v>1366000</v>
      </c>
      <c r="C654" s="29">
        <v>1586000</v>
      </c>
      <c r="D654" s="29">
        <v>1986000</v>
      </c>
    </row>
    <row r="655" spans="1:8" s="112" customFormat="1" ht="15.75" x14ac:dyDescent="0.25">
      <c r="A655" s="122" t="s">
        <v>79</v>
      </c>
      <c r="B655" s="31">
        <v>1366000</v>
      </c>
      <c r="C655" s="36"/>
      <c r="D655" s="36"/>
      <c r="E655" s="111"/>
      <c r="F655" s="111"/>
      <c r="G655" s="111"/>
      <c r="H655" s="111"/>
    </row>
    <row r="656" spans="1:8" ht="15.75" x14ac:dyDescent="0.25">
      <c r="A656" s="140" t="s">
        <v>83</v>
      </c>
      <c r="B656" s="29">
        <v>1847200</v>
      </c>
      <c r="C656" s="29">
        <v>1847200</v>
      </c>
      <c r="D656" s="29">
        <v>2447200</v>
      </c>
    </row>
    <row r="657" spans="1:8" s="100" customFormat="1" ht="15.75" x14ac:dyDescent="0.25">
      <c r="A657" s="122" t="s">
        <v>84</v>
      </c>
      <c r="B657" s="31">
        <v>1847200</v>
      </c>
      <c r="C657" s="36"/>
      <c r="D657" s="36"/>
      <c r="E657" s="99"/>
      <c r="F657" s="99"/>
      <c r="G657" s="99"/>
      <c r="H657" s="99"/>
    </row>
    <row r="658" spans="1:8" ht="15.75" x14ac:dyDescent="0.25">
      <c r="A658" s="26" t="s">
        <v>198</v>
      </c>
      <c r="B658" s="27">
        <v>105000</v>
      </c>
      <c r="C658" s="27">
        <v>105000</v>
      </c>
      <c r="D658" s="27">
        <v>105000</v>
      </c>
    </row>
    <row r="659" spans="1:8" s="147" customFormat="1" ht="12.75" x14ac:dyDescent="0.2">
      <c r="A659" s="144" t="s">
        <v>182</v>
      </c>
      <c r="B659" s="145">
        <v>105000</v>
      </c>
      <c r="C659" s="145">
        <v>105000</v>
      </c>
      <c r="D659" s="145">
        <v>105000</v>
      </c>
      <c r="E659" s="146"/>
      <c r="F659" s="146"/>
      <c r="G659" s="146"/>
      <c r="H659" s="146"/>
    </row>
    <row r="660" spans="1:8" ht="15.75" x14ac:dyDescent="0.25">
      <c r="A660" s="140" t="s">
        <v>53</v>
      </c>
      <c r="B660" s="29">
        <v>105000</v>
      </c>
      <c r="C660" s="29">
        <v>105000</v>
      </c>
      <c r="D660" s="29">
        <v>105000</v>
      </c>
    </row>
    <row r="661" spans="1:8" s="100" customFormat="1" ht="15.75" x14ac:dyDescent="0.25">
      <c r="A661" s="122" t="s">
        <v>56</v>
      </c>
      <c r="B661" s="31">
        <v>105000</v>
      </c>
      <c r="C661" s="36"/>
      <c r="D661" s="36"/>
      <c r="E661" s="99"/>
      <c r="F661" s="99"/>
      <c r="G661" s="99"/>
      <c r="H661" s="99"/>
    </row>
    <row r="662" spans="1:8" s="100" customFormat="1" ht="15.75" x14ac:dyDescent="0.25">
      <c r="A662" s="122"/>
      <c r="B662" s="31"/>
      <c r="C662" s="36"/>
      <c r="D662" s="36"/>
      <c r="E662" s="99"/>
      <c r="F662" s="99"/>
      <c r="G662" s="99"/>
      <c r="H662" s="99"/>
    </row>
    <row r="663" spans="1:8" s="100" customFormat="1" ht="15.75" x14ac:dyDescent="0.25">
      <c r="A663" s="122"/>
      <c r="B663" s="31"/>
      <c r="C663" s="36"/>
      <c r="D663" s="36"/>
      <c r="E663" s="99"/>
      <c r="F663" s="99"/>
      <c r="G663" s="99"/>
      <c r="H663" s="99"/>
    </row>
    <row r="664" spans="1:8" ht="15.75" x14ac:dyDescent="0.25">
      <c r="A664" s="28" t="s">
        <v>364</v>
      </c>
      <c r="B664" s="29">
        <v>175000</v>
      </c>
      <c r="C664" s="29">
        <v>150000</v>
      </c>
      <c r="D664" s="29">
        <v>150000</v>
      </c>
    </row>
    <row r="665" spans="1:8" s="147" customFormat="1" ht="12.75" x14ac:dyDescent="0.2">
      <c r="A665" s="144" t="s">
        <v>105</v>
      </c>
      <c r="B665" s="145">
        <v>175000</v>
      </c>
      <c r="C665" s="145">
        <v>150000</v>
      </c>
      <c r="D665" s="145">
        <v>150000</v>
      </c>
      <c r="E665" s="146"/>
      <c r="F665" s="146"/>
      <c r="G665" s="146"/>
      <c r="H665" s="146"/>
    </row>
    <row r="666" spans="1:8" s="77" customFormat="1" ht="31.5" x14ac:dyDescent="0.25">
      <c r="A666" s="28" t="s">
        <v>159</v>
      </c>
      <c r="B666" s="29">
        <v>175000</v>
      </c>
      <c r="C666" s="29">
        <v>150000</v>
      </c>
      <c r="D666" s="29">
        <v>150000</v>
      </c>
      <c r="E666" s="76"/>
      <c r="F666" s="76"/>
      <c r="G666" s="76"/>
      <c r="H666" s="76"/>
    </row>
    <row r="667" spans="1:8" s="100" customFormat="1" ht="15.75" x14ac:dyDescent="0.25">
      <c r="A667" s="26" t="s">
        <v>365</v>
      </c>
      <c r="B667" s="27">
        <v>175000</v>
      </c>
      <c r="C667" s="27">
        <v>150000</v>
      </c>
      <c r="D667" s="27">
        <v>150000</v>
      </c>
      <c r="E667" s="99"/>
      <c r="F667" s="99"/>
      <c r="G667" s="99"/>
      <c r="H667" s="99"/>
    </row>
    <row r="668" spans="1:8" s="147" customFormat="1" ht="12.75" x14ac:dyDescent="0.2">
      <c r="A668" s="144" t="s">
        <v>105</v>
      </c>
      <c r="B668" s="145">
        <v>175000</v>
      </c>
      <c r="C668" s="145">
        <v>150000</v>
      </c>
      <c r="D668" s="145">
        <v>150000</v>
      </c>
      <c r="E668" s="146"/>
      <c r="F668" s="146"/>
      <c r="G668" s="146"/>
      <c r="H668" s="146"/>
    </row>
    <row r="669" spans="1:8" s="77" customFormat="1" ht="15.75" x14ac:dyDescent="0.25">
      <c r="A669" s="140" t="s">
        <v>53</v>
      </c>
      <c r="B669" s="29">
        <v>134000</v>
      </c>
      <c r="C669" s="29">
        <v>109000</v>
      </c>
      <c r="D669" s="29">
        <v>109000</v>
      </c>
      <c r="E669" s="76"/>
      <c r="F669" s="76"/>
      <c r="G669" s="76"/>
      <c r="H669" s="76"/>
    </row>
    <row r="670" spans="1:8" s="100" customFormat="1" ht="15.75" x14ac:dyDescent="0.25">
      <c r="A670" s="122" t="s">
        <v>55</v>
      </c>
      <c r="B670" s="31">
        <v>10000</v>
      </c>
      <c r="C670" s="36"/>
      <c r="D670" s="36"/>
      <c r="E670" s="99"/>
      <c r="F670" s="99"/>
      <c r="G670" s="99"/>
      <c r="H670" s="99"/>
    </row>
    <row r="671" spans="1:8" s="77" customFormat="1" ht="15.75" x14ac:dyDescent="0.25">
      <c r="A671" s="122" t="s">
        <v>56</v>
      </c>
      <c r="B671" s="31">
        <v>52000</v>
      </c>
      <c r="C671" s="36"/>
      <c r="D671" s="36"/>
      <c r="E671" s="76"/>
      <c r="F671" s="76"/>
      <c r="G671" s="76"/>
      <c r="H671" s="76"/>
    </row>
    <row r="672" spans="1:8" s="77" customFormat="1" ht="15.75" x14ac:dyDescent="0.25">
      <c r="A672" s="122" t="s">
        <v>58</v>
      </c>
      <c r="B672" s="31">
        <v>72000</v>
      </c>
      <c r="C672" s="36"/>
      <c r="D672" s="36"/>
      <c r="E672" s="76"/>
      <c r="F672" s="76"/>
      <c r="G672" s="76"/>
      <c r="H672" s="76"/>
    </row>
    <row r="673" spans="1:8" s="100" customFormat="1" ht="15.75" x14ac:dyDescent="0.25">
      <c r="A673" s="140" t="s">
        <v>59</v>
      </c>
      <c r="B673" s="29">
        <v>1000</v>
      </c>
      <c r="C673" s="29">
        <v>1000</v>
      </c>
      <c r="D673" s="29">
        <v>1000</v>
      </c>
      <c r="E673" s="99"/>
      <c r="F673" s="99"/>
      <c r="G673" s="99"/>
      <c r="H673" s="99"/>
    </row>
    <row r="674" spans="1:8" s="100" customFormat="1" ht="15.75" x14ac:dyDescent="0.25">
      <c r="A674" s="122" t="s">
        <v>61</v>
      </c>
      <c r="B674" s="31">
        <v>1000</v>
      </c>
      <c r="C674" s="36"/>
      <c r="D674" s="36"/>
      <c r="E674" s="99"/>
      <c r="F674" s="99"/>
      <c r="G674" s="99"/>
      <c r="H674" s="99"/>
    </row>
    <row r="675" spans="1:8" ht="15.75" x14ac:dyDescent="0.25">
      <c r="A675" s="140" t="s">
        <v>75</v>
      </c>
      <c r="B675" s="29">
        <v>20000</v>
      </c>
      <c r="C675" s="29">
        <v>20000</v>
      </c>
      <c r="D675" s="29">
        <v>20000</v>
      </c>
    </row>
    <row r="676" spans="1:8" ht="15.75" x14ac:dyDescent="0.25">
      <c r="A676" s="122" t="s">
        <v>76</v>
      </c>
      <c r="B676" s="31">
        <v>20000</v>
      </c>
      <c r="C676" s="36"/>
      <c r="D676" s="36"/>
    </row>
    <row r="677" spans="1:8" ht="15.75" x14ac:dyDescent="0.25">
      <c r="A677" s="140" t="s">
        <v>77</v>
      </c>
      <c r="B677" s="29">
        <v>20000</v>
      </c>
      <c r="C677" s="29">
        <v>20000</v>
      </c>
      <c r="D677" s="29">
        <v>20000</v>
      </c>
    </row>
    <row r="678" spans="1:8" s="100" customFormat="1" ht="15.75" x14ac:dyDescent="0.25">
      <c r="A678" s="122" t="s">
        <v>79</v>
      </c>
      <c r="B678" s="31">
        <v>20000</v>
      </c>
      <c r="C678" s="36"/>
      <c r="D678" s="36"/>
      <c r="E678" s="99"/>
      <c r="F678" s="99"/>
      <c r="G678" s="99"/>
      <c r="H678" s="99"/>
    </row>
    <row r="679" spans="1:8" s="100" customFormat="1" ht="15.75" x14ac:dyDescent="0.25">
      <c r="A679" s="122"/>
      <c r="B679" s="31"/>
      <c r="C679" s="36"/>
      <c r="D679" s="36"/>
      <c r="E679" s="99"/>
      <c r="F679" s="99"/>
      <c r="G679" s="99"/>
      <c r="H679" s="99"/>
    </row>
    <row r="680" spans="1:8" s="100" customFormat="1" ht="15.75" x14ac:dyDescent="0.25">
      <c r="A680" s="122"/>
      <c r="B680" s="31"/>
      <c r="C680" s="36"/>
      <c r="D680" s="36"/>
      <c r="E680" s="99"/>
      <c r="F680" s="99"/>
      <c r="G680" s="99"/>
      <c r="H680" s="99"/>
    </row>
    <row r="681" spans="1:8" s="100" customFormat="1" ht="15.75" x14ac:dyDescent="0.25">
      <c r="A681" s="122"/>
      <c r="B681" s="31"/>
      <c r="C681" s="36"/>
      <c r="D681" s="36"/>
      <c r="E681" s="99"/>
      <c r="F681" s="99"/>
      <c r="G681" s="99"/>
      <c r="H681" s="99"/>
    </row>
    <row r="682" spans="1:8" s="100" customFormat="1" ht="15.75" x14ac:dyDescent="0.25">
      <c r="A682" s="122"/>
      <c r="B682" s="31"/>
      <c r="C682" s="36"/>
      <c r="D682" s="36"/>
      <c r="E682" s="99"/>
      <c r="F682" s="99"/>
      <c r="G682" s="99"/>
      <c r="H682" s="99"/>
    </row>
    <row r="683" spans="1:8" s="100" customFormat="1" ht="15.75" x14ac:dyDescent="0.25">
      <c r="A683" s="122"/>
      <c r="B683" s="31"/>
      <c r="C683" s="36"/>
      <c r="D683" s="36"/>
      <c r="E683" s="99"/>
      <c r="F683" s="99"/>
      <c r="G683" s="99"/>
      <c r="H683" s="99"/>
    </row>
    <row r="684" spans="1:8" s="100" customFormat="1" ht="31.5" x14ac:dyDescent="0.25">
      <c r="A684" s="67" t="s">
        <v>322</v>
      </c>
      <c r="B684" s="68">
        <v>48857009</v>
      </c>
      <c r="C684" s="68">
        <v>38902758</v>
      </c>
      <c r="D684" s="68">
        <v>38537732</v>
      </c>
      <c r="E684" s="99"/>
      <c r="F684" s="99"/>
      <c r="G684" s="99"/>
      <c r="H684" s="99"/>
    </row>
    <row r="685" spans="1:8" ht="31.5" x14ac:dyDescent="0.25">
      <c r="A685" s="28" t="s">
        <v>323</v>
      </c>
      <c r="B685" s="29">
        <v>1093305</v>
      </c>
      <c r="C685" s="29">
        <v>1093305</v>
      </c>
      <c r="D685" s="29">
        <v>1093305</v>
      </c>
    </row>
    <row r="686" spans="1:8" s="129" customFormat="1" ht="12.75" x14ac:dyDescent="0.2">
      <c r="A686" s="144" t="s">
        <v>105</v>
      </c>
      <c r="B686" s="145">
        <v>443305</v>
      </c>
      <c r="C686" s="145">
        <v>443305</v>
      </c>
      <c r="D686" s="145">
        <v>443305</v>
      </c>
      <c r="E686" s="128"/>
      <c r="F686" s="128"/>
      <c r="G686" s="128"/>
      <c r="H686" s="128"/>
    </row>
    <row r="687" spans="1:8" s="156" customFormat="1" ht="12.75" x14ac:dyDescent="0.2">
      <c r="A687" s="144" t="s">
        <v>151</v>
      </c>
      <c r="B687" s="145">
        <v>650000</v>
      </c>
      <c r="C687" s="145">
        <v>650000</v>
      </c>
      <c r="D687" s="145">
        <v>650000</v>
      </c>
      <c r="E687" s="155"/>
      <c r="F687" s="155"/>
      <c r="G687" s="155"/>
      <c r="H687" s="155"/>
    </row>
    <row r="688" spans="1:8" s="100" customFormat="1" ht="11.25" customHeight="1" x14ac:dyDescent="0.25">
      <c r="A688" s="122"/>
      <c r="B688" s="31"/>
      <c r="C688" s="31"/>
      <c r="D688" s="31"/>
      <c r="E688" s="99"/>
      <c r="F688" s="99"/>
      <c r="G688" s="99"/>
      <c r="H688" s="99"/>
    </row>
    <row r="689" spans="1:8" ht="15.75" x14ac:dyDescent="0.25">
      <c r="A689" s="28" t="s">
        <v>125</v>
      </c>
      <c r="B689" s="29">
        <v>78305</v>
      </c>
      <c r="C689" s="29">
        <v>78305</v>
      </c>
      <c r="D689" s="29">
        <v>78305</v>
      </c>
    </row>
    <row r="690" spans="1:8" s="100" customFormat="1" ht="15.75" x14ac:dyDescent="0.25">
      <c r="A690" s="26" t="s">
        <v>126</v>
      </c>
      <c r="B690" s="27">
        <v>78305</v>
      </c>
      <c r="C690" s="27">
        <v>78305</v>
      </c>
      <c r="D690" s="27">
        <v>78305</v>
      </c>
      <c r="E690" s="99"/>
      <c r="F690" s="99"/>
      <c r="G690" s="99"/>
      <c r="H690" s="99"/>
    </row>
    <row r="691" spans="1:8" s="147" customFormat="1" ht="12.75" x14ac:dyDescent="0.2">
      <c r="A691" s="144" t="s">
        <v>105</v>
      </c>
      <c r="B691" s="145">
        <v>78305</v>
      </c>
      <c r="C691" s="145">
        <v>78305</v>
      </c>
      <c r="D691" s="145">
        <v>78305</v>
      </c>
      <c r="E691" s="146"/>
      <c r="F691" s="146"/>
      <c r="G691" s="146"/>
      <c r="H691" s="146"/>
    </row>
    <row r="692" spans="1:8" ht="15.75" x14ac:dyDescent="0.25">
      <c r="A692" s="140" t="s">
        <v>53</v>
      </c>
      <c r="B692" s="29">
        <v>68305</v>
      </c>
      <c r="C692" s="29">
        <v>68305</v>
      </c>
      <c r="D692" s="29">
        <v>68305</v>
      </c>
    </row>
    <row r="693" spans="1:8" ht="15.75" x14ac:dyDescent="0.25">
      <c r="A693" s="122" t="s">
        <v>54</v>
      </c>
      <c r="B693" s="31">
        <v>24805</v>
      </c>
      <c r="C693" s="36"/>
      <c r="D693" s="36"/>
    </row>
    <row r="694" spans="1:8" ht="15.75" x14ac:dyDescent="0.25">
      <c r="A694" s="122" t="s">
        <v>55</v>
      </c>
      <c r="B694" s="31">
        <v>30000</v>
      </c>
      <c r="C694" s="36"/>
      <c r="D694" s="36"/>
    </row>
    <row r="695" spans="1:8" ht="15.75" x14ac:dyDescent="0.25">
      <c r="A695" s="122" t="s">
        <v>56</v>
      </c>
      <c r="B695" s="31">
        <v>3500</v>
      </c>
      <c r="C695" s="36"/>
      <c r="D695" s="36"/>
    </row>
    <row r="696" spans="1:8" ht="15.75" x14ac:dyDescent="0.25">
      <c r="A696" s="122" t="s">
        <v>58</v>
      </c>
      <c r="B696" s="31">
        <v>10000</v>
      </c>
      <c r="C696" s="36"/>
      <c r="D696" s="36"/>
    </row>
    <row r="697" spans="1:8" ht="15.75" x14ac:dyDescent="0.25">
      <c r="A697" s="140" t="s">
        <v>69</v>
      </c>
      <c r="B697" s="29">
        <v>10000</v>
      </c>
      <c r="C697" s="29">
        <v>10000</v>
      </c>
      <c r="D697" s="29">
        <v>10000</v>
      </c>
    </row>
    <row r="698" spans="1:8" ht="15.75" x14ac:dyDescent="0.25">
      <c r="A698" s="122" t="s">
        <v>70</v>
      </c>
      <c r="B698" s="31">
        <v>10000</v>
      </c>
      <c r="C698" s="36"/>
      <c r="D698" s="36"/>
    </row>
    <row r="699" spans="1:8" ht="14.25" customHeight="1" x14ac:dyDescent="0.25">
      <c r="A699" s="122"/>
      <c r="B699" s="31"/>
      <c r="C699" s="36"/>
      <c r="D699" s="36"/>
    </row>
    <row r="700" spans="1:8" ht="15.75" x14ac:dyDescent="0.25">
      <c r="A700" s="28" t="s">
        <v>199</v>
      </c>
      <c r="B700" s="29">
        <v>315000</v>
      </c>
      <c r="C700" s="29">
        <v>315000</v>
      </c>
      <c r="D700" s="29">
        <v>315000</v>
      </c>
    </row>
    <row r="701" spans="1:8" ht="15.75" x14ac:dyDescent="0.25">
      <c r="A701" s="26" t="s">
        <v>200</v>
      </c>
      <c r="B701" s="27">
        <v>96000</v>
      </c>
      <c r="C701" s="27">
        <v>96000</v>
      </c>
      <c r="D701" s="27">
        <v>96000</v>
      </c>
    </row>
    <row r="702" spans="1:8" s="147" customFormat="1" ht="14.25" customHeight="1" x14ac:dyDescent="0.2">
      <c r="A702" s="144" t="s">
        <v>105</v>
      </c>
      <c r="B702" s="145">
        <v>96000</v>
      </c>
      <c r="C702" s="145">
        <v>96000</v>
      </c>
      <c r="D702" s="145">
        <v>96000</v>
      </c>
      <c r="E702" s="146"/>
      <c r="F702" s="146"/>
      <c r="G702" s="146"/>
      <c r="H702" s="146"/>
    </row>
    <row r="703" spans="1:8" ht="14.25" customHeight="1" x14ac:dyDescent="0.25">
      <c r="A703" s="140" t="s">
        <v>53</v>
      </c>
      <c r="B703" s="29">
        <v>96000</v>
      </c>
      <c r="C703" s="29">
        <v>96000</v>
      </c>
      <c r="D703" s="29">
        <v>96000</v>
      </c>
    </row>
    <row r="704" spans="1:8" ht="14.25" customHeight="1" x14ac:dyDescent="0.25">
      <c r="A704" s="122" t="s">
        <v>56</v>
      </c>
      <c r="B704" s="31">
        <v>26000</v>
      </c>
      <c r="C704" s="36"/>
      <c r="D704" s="36"/>
    </row>
    <row r="705" spans="1:8" ht="14.25" customHeight="1" x14ac:dyDescent="0.25">
      <c r="A705" s="122" t="s">
        <v>58</v>
      </c>
      <c r="B705" s="31">
        <v>70000</v>
      </c>
      <c r="C705" s="36"/>
      <c r="D705" s="36"/>
    </row>
    <row r="706" spans="1:8" ht="15.75" x14ac:dyDescent="0.25">
      <c r="A706" s="26" t="s">
        <v>201</v>
      </c>
      <c r="B706" s="27">
        <v>119000</v>
      </c>
      <c r="C706" s="27">
        <v>119000</v>
      </c>
      <c r="D706" s="27">
        <v>119000</v>
      </c>
    </row>
    <row r="707" spans="1:8" s="147" customFormat="1" ht="14.25" customHeight="1" x14ac:dyDescent="0.2">
      <c r="A707" s="144" t="s">
        <v>105</v>
      </c>
      <c r="B707" s="145">
        <v>119000</v>
      </c>
      <c r="C707" s="145">
        <v>119000</v>
      </c>
      <c r="D707" s="145">
        <v>119000</v>
      </c>
      <c r="E707" s="146"/>
      <c r="F707" s="146"/>
      <c r="G707" s="146"/>
      <c r="H707" s="146"/>
    </row>
    <row r="708" spans="1:8" ht="14.25" customHeight="1" x14ac:dyDescent="0.25">
      <c r="A708" s="140" t="s">
        <v>53</v>
      </c>
      <c r="B708" s="29">
        <v>104000</v>
      </c>
      <c r="C708" s="29">
        <v>104000</v>
      </c>
      <c r="D708" s="29">
        <v>104000</v>
      </c>
    </row>
    <row r="709" spans="1:8" ht="14.25" customHeight="1" x14ac:dyDescent="0.25">
      <c r="A709" s="122" t="s">
        <v>55</v>
      </c>
      <c r="B709" s="31">
        <v>2000</v>
      </c>
      <c r="C709" s="36"/>
      <c r="D709" s="36"/>
    </row>
    <row r="710" spans="1:8" ht="14.25" customHeight="1" x14ac:dyDescent="0.25">
      <c r="A710" s="122" t="s">
        <v>56</v>
      </c>
      <c r="B710" s="31">
        <v>29000</v>
      </c>
      <c r="C710" s="36"/>
      <c r="D710" s="36"/>
    </row>
    <row r="711" spans="1:8" s="100" customFormat="1" ht="14.25" customHeight="1" x14ac:dyDescent="0.25">
      <c r="A711" s="122" t="s">
        <v>57</v>
      </c>
      <c r="B711" s="31">
        <v>8000</v>
      </c>
      <c r="C711" s="36"/>
      <c r="D711" s="36"/>
      <c r="E711" s="99"/>
      <c r="F711" s="99"/>
      <c r="G711" s="99"/>
      <c r="H711" s="99"/>
    </row>
    <row r="712" spans="1:8" s="112" customFormat="1" ht="14.25" customHeight="1" x14ac:dyDescent="0.25">
      <c r="A712" s="122" t="s">
        <v>58</v>
      </c>
      <c r="B712" s="31">
        <v>65000</v>
      </c>
      <c r="C712" s="36"/>
      <c r="D712" s="36"/>
      <c r="E712" s="111"/>
      <c r="F712" s="111"/>
      <c r="G712" s="111"/>
      <c r="H712" s="111"/>
    </row>
    <row r="713" spans="1:8" ht="14.25" customHeight="1" x14ac:dyDescent="0.25">
      <c r="A713" s="140" t="s">
        <v>69</v>
      </c>
      <c r="B713" s="29">
        <v>5000</v>
      </c>
      <c r="C713" s="29">
        <v>5000</v>
      </c>
      <c r="D713" s="29">
        <v>5000</v>
      </c>
    </row>
    <row r="714" spans="1:8" s="100" customFormat="1" ht="14.25" customHeight="1" x14ac:dyDescent="0.25">
      <c r="A714" s="122" t="s">
        <v>70</v>
      </c>
      <c r="B714" s="31">
        <v>5000</v>
      </c>
      <c r="C714" s="36"/>
      <c r="D714" s="36"/>
      <c r="E714" s="99"/>
      <c r="F714" s="99"/>
      <c r="G714" s="99"/>
      <c r="H714" s="99"/>
    </row>
    <row r="715" spans="1:8" ht="14.25" customHeight="1" x14ac:dyDescent="0.25">
      <c r="A715" s="140" t="s">
        <v>71</v>
      </c>
      <c r="B715" s="29">
        <v>10000</v>
      </c>
      <c r="C715" s="29">
        <v>10000</v>
      </c>
      <c r="D715" s="29">
        <v>10000</v>
      </c>
    </row>
    <row r="716" spans="1:8" s="100" customFormat="1" ht="14.25" customHeight="1" x14ac:dyDescent="0.25">
      <c r="A716" s="122" t="s">
        <v>72</v>
      </c>
      <c r="B716" s="31">
        <v>10000</v>
      </c>
      <c r="C716" s="36"/>
      <c r="D716" s="36"/>
      <c r="E716" s="99"/>
      <c r="F716" s="99"/>
      <c r="G716" s="99"/>
      <c r="H716" s="99"/>
    </row>
    <row r="717" spans="1:8" ht="15.75" x14ac:dyDescent="0.25">
      <c r="A717" s="26" t="s">
        <v>366</v>
      </c>
      <c r="B717" s="27">
        <v>100000</v>
      </c>
      <c r="C717" s="27">
        <v>100000</v>
      </c>
      <c r="D717" s="27">
        <v>100000</v>
      </c>
    </row>
    <row r="718" spans="1:8" s="147" customFormat="1" ht="12.75" x14ac:dyDescent="0.2">
      <c r="A718" s="144" t="s">
        <v>105</v>
      </c>
      <c r="B718" s="145">
        <v>100000</v>
      </c>
      <c r="C718" s="145">
        <v>100000</v>
      </c>
      <c r="D718" s="145">
        <v>100000</v>
      </c>
      <c r="E718" s="146"/>
      <c r="F718" s="146"/>
      <c r="G718" s="146"/>
      <c r="H718" s="146"/>
    </row>
    <row r="719" spans="1:8" ht="15.75" x14ac:dyDescent="0.25">
      <c r="A719" s="140" t="s">
        <v>53</v>
      </c>
      <c r="B719" s="29">
        <v>100000</v>
      </c>
      <c r="C719" s="29">
        <v>100000</v>
      </c>
      <c r="D719" s="29">
        <v>100000</v>
      </c>
    </row>
    <row r="720" spans="1:8" ht="15.75" x14ac:dyDescent="0.25">
      <c r="A720" s="122" t="s">
        <v>56</v>
      </c>
      <c r="B720" s="31">
        <v>100000</v>
      </c>
      <c r="C720" s="36"/>
      <c r="D720" s="36"/>
    </row>
    <row r="721" spans="1:8" ht="15.75" x14ac:dyDescent="0.25">
      <c r="A721" s="28" t="s">
        <v>324</v>
      </c>
      <c r="B721" s="29">
        <v>700000</v>
      </c>
      <c r="C721" s="29">
        <v>700000</v>
      </c>
      <c r="D721" s="29">
        <v>700000</v>
      </c>
    </row>
    <row r="722" spans="1:8" ht="15.75" x14ac:dyDescent="0.25">
      <c r="A722" s="26" t="s">
        <v>325</v>
      </c>
      <c r="B722" s="27">
        <v>700000</v>
      </c>
      <c r="C722" s="27">
        <v>700000</v>
      </c>
      <c r="D722" s="27">
        <v>700000</v>
      </c>
    </row>
    <row r="723" spans="1:8" s="154" customFormat="1" ht="12.75" x14ac:dyDescent="0.2">
      <c r="A723" s="144" t="s">
        <v>105</v>
      </c>
      <c r="B723" s="145">
        <v>50000</v>
      </c>
      <c r="C723" s="145">
        <v>50000</v>
      </c>
      <c r="D723" s="145">
        <v>50000</v>
      </c>
      <c r="E723" s="153"/>
      <c r="F723" s="153"/>
      <c r="G723" s="153"/>
      <c r="H723" s="153"/>
    </row>
    <row r="724" spans="1:8" ht="15.75" x14ac:dyDescent="0.25">
      <c r="A724" s="140" t="s">
        <v>69</v>
      </c>
      <c r="B724" s="29">
        <v>50000</v>
      </c>
      <c r="C724" s="29">
        <v>50000</v>
      </c>
      <c r="D724" s="29">
        <v>50000</v>
      </c>
    </row>
    <row r="725" spans="1:8" s="100" customFormat="1" ht="15.75" x14ac:dyDescent="0.25">
      <c r="A725" s="122" t="s">
        <v>70</v>
      </c>
      <c r="B725" s="31">
        <v>50000</v>
      </c>
      <c r="C725" s="36"/>
      <c r="D725" s="36"/>
      <c r="E725" s="99"/>
      <c r="F725" s="99"/>
      <c r="G725" s="99"/>
      <c r="H725" s="99"/>
    </row>
    <row r="726" spans="1:8" s="147" customFormat="1" ht="12.75" x14ac:dyDescent="0.2">
      <c r="A726" s="144" t="s">
        <v>151</v>
      </c>
      <c r="B726" s="145">
        <v>650000</v>
      </c>
      <c r="C726" s="145">
        <v>650000</v>
      </c>
      <c r="D726" s="145">
        <v>650000</v>
      </c>
      <c r="E726" s="146"/>
      <c r="F726" s="146"/>
      <c r="G726" s="146"/>
      <c r="H726" s="146"/>
    </row>
    <row r="727" spans="1:8" ht="15.75" x14ac:dyDescent="0.25">
      <c r="A727" s="140" t="s">
        <v>69</v>
      </c>
      <c r="B727" s="29">
        <v>650000</v>
      </c>
      <c r="C727" s="29">
        <v>650000</v>
      </c>
      <c r="D727" s="29">
        <v>650000</v>
      </c>
    </row>
    <row r="728" spans="1:8" ht="15.75" x14ac:dyDescent="0.25">
      <c r="A728" s="122" t="s">
        <v>70</v>
      </c>
      <c r="B728" s="31">
        <v>650000</v>
      </c>
      <c r="C728" s="36"/>
      <c r="D728" s="36"/>
    </row>
    <row r="729" spans="1:8" ht="15.75" x14ac:dyDescent="0.25">
      <c r="A729" s="122"/>
      <c r="B729" s="31"/>
      <c r="C729" s="36"/>
      <c r="D729" s="36"/>
    </row>
    <row r="730" spans="1:8" ht="9.75" customHeight="1" x14ac:dyDescent="0.25">
      <c r="A730" s="122"/>
      <c r="B730" s="31"/>
      <c r="C730" s="36"/>
      <c r="D730" s="36"/>
    </row>
    <row r="731" spans="1:8" ht="15.75" x14ac:dyDescent="0.25">
      <c r="A731" s="28" t="s">
        <v>202</v>
      </c>
      <c r="B731" s="29">
        <v>36912940</v>
      </c>
      <c r="C731" s="29">
        <v>27189863</v>
      </c>
      <c r="D731" s="29">
        <v>26824837</v>
      </c>
    </row>
    <row r="732" spans="1:8" s="147" customFormat="1" ht="12.75" x14ac:dyDescent="0.2">
      <c r="A732" s="144" t="s">
        <v>105</v>
      </c>
      <c r="B732" s="145">
        <v>8057612</v>
      </c>
      <c r="C732" s="145">
        <v>7019863</v>
      </c>
      <c r="D732" s="145">
        <v>6654837</v>
      </c>
      <c r="E732" s="146"/>
      <c r="F732" s="146"/>
      <c r="G732" s="146"/>
      <c r="H732" s="146"/>
    </row>
    <row r="733" spans="1:8" s="147" customFormat="1" ht="12.75" x14ac:dyDescent="0.2">
      <c r="A733" s="144" t="s">
        <v>182</v>
      </c>
      <c r="B733" s="145">
        <v>19855328</v>
      </c>
      <c r="C733" s="145">
        <v>20170000</v>
      </c>
      <c r="D733" s="145">
        <v>20170000</v>
      </c>
      <c r="E733" s="146"/>
      <c r="F733" s="146"/>
      <c r="G733" s="146"/>
      <c r="H733" s="146"/>
    </row>
    <row r="734" spans="1:8" s="147" customFormat="1" ht="12.75" x14ac:dyDescent="0.2">
      <c r="A734" s="144" t="s">
        <v>124</v>
      </c>
      <c r="B734" s="145">
        <v>9000000</v>
      </c>
      <c r="C734" s="145">
        <v>0</v>
      </c>
      <c r="D734" s="145">
        <v>0</v>
      </c>
      <c r="E734" s="146"/>
      <c r="F734" s="146"/>
      <c r="G734" s="146"/>
      <c r="H734" s="146"/>
    </row>
    <row r="735" spans="1:8" ht="15.75" x14ac:dyDescent="0.25">
      <c r="A735" s="122"/>
      <c r="B735" s="31"/>
      <c r="C735" s="31"/>
      <c r="D735" s="31"/>
    </row>
    <row r="736" spans="1:8" ht="15.75" x14ac:dyDescent="0.25">
      <c r="A736" s="28" t="s">
        <v>152</v>
      </c>
      <c r="B736" s="29">
        <v>475300</v>
      </c>
      <c r="C736" s="29">
        <v>0</v>
      </c>
      <c r="D736" s="29">
        <v>0</v>
      </c>
    </row>
    <row r="737" spans="1:8" s="100" customFormat="1" ht="15.75" x14ac:dyDescent="0.25">
      <c r="A737" s="26" t="s">
        <v>203</v>
      </c>
      <c r="B737" s="27">
        <v>475300</v>
      </c>
      <c r="C737" s="27">
        <v>0</v>
      </c>
      <c r="D737" s="27">
        <v>0</v>
      </c>
      <c r="E737" s="99"/>
      <c r="F737" s="99"/>
      <c r="G737" s="99"/>
      <c r="H737" s="99"/>
    </row>
    <row r="738" spans="1:8" s="147" customFormat="1" ht="12.75" x14ac:dyDescent="0.2">
      <c r="A738" s="144" t="s">
        <v>105</v>
      </c>
      <c r="B738" s="145">
        <v>475300</v>
      </c>
      <c r="C738" s="145">
        <v>0</v>
      </c>
      <c r="D738" s="145">
        <v>0</v>
      </c>
      <c r="E738" s="146"/>
      <c r="F738" s="146"/>
      <c r="G738" s="146"/>
      <c r="H738" s="146"/>
    </row>
    <row r="739" spans="1:8" ht="15.75" x14ac:dyDescent="0.25">
      <c r="A739" s="140" t="s">
        <v>53</v>
      </c>
      <c r="B739" s="29">
        <v>4700</v>
      </c>
      <c r="C739" s="29">
        <v>0</v>
      </c>
      <c r="D739" s="29">
        <v>0</v>
      </c>
    </row>
    <row r="740" spans="1:8" ht="15.75" x14ac:dyDescent="0.25">
      <c r="A740" s="122" t="s">
        <v>56</v>
      </c>
      <c r="B740" s="31">
        <v>4700</v>
      </c>
      <c r="C740" s="36"/>
      <c r="D740" s="36"/>
    </row>
    <row r="741" spans="1:8" s="100" customFormat="1" ht="15.75" x14ac:dyDescent="0.25">
      <c r="A741" s="140" t="s">
        <v>77</v>
      </c>
      <c r="B741" s="29">
        <v>351500</v>
      </c>
      <c r="C741" s="29">
        <v>0</v>
      </c>
      <c r="D741" s="29">
        <v>0</v>
      </c>
      <c r="E741" s="99"/>
      <c r="F741" s="99"/>
      <c r="G741" s="99"/>
      <c r="H741" s="99"/>
    </row>
    <row r="742" spans="1:8" ht="15.75" x14ac:dyDescent="0.25">
      <c r="A742" s="122" t="s">
        <v>79</v>
      </c>
      <c r="B742" s="31">
        <v>351500</v>
      </c>
      <c r="C742" s="36"/>
      <c r="D742" s="36"/>
    </row>
    <row r="743" spans="1:8" ht="15.75" x14ac:dyDescent="0.25">
      <c r="A743" s="140" t="s">
        <v>83</v>
      </c>
      <c r="B743" s="29">
        <v>119100</v>
      </c>
      <c r="C743" s="29">
        <v>0</v>
      </c>
      <c r="D743" s="29">
        <v>0</v>
      </c>
    </row>
    <row r="744" spans="1:8" ht="15.75" x14ac:dyDescent="0.25">
      <c r="A744" s="122" t="s">
        <v>84</v>
      </c>
      <c r="B744" s="31">
        <v>119100</v>
      </c>
      <c r="C744" s="36"/>
      <c r="D744" s="36"/>
    </row>
    <row r="745" spans="1:8" ht="15.75" x14ac:dyDescent="0.25">
      <c r="A745" s="122"/>
      <c r="B745" s="31"/>
      <c r="C745" s="36"/>
      <c r="D745" s="36"/>
    </row>
    <row r="746" spans="1:8" s="100" customFormat="1" ht="15.75" x14ac:dyDescent="0.25">
      <c r="A746" s="28" t="s">
        <v>204</v>
      </c>
      <c r="B746" s="29">
        <v>1020862</v>
      </c>
      <c r="C746" s="29">
        <v>971500</v>
      </c>
      <c r="D746" s="29">
        <v>971500</v>
      </c>
      <c r="E746" s="99"/>
      <c r="F746" s="99"/>
      <c r="G746" s="99"/>
      <c r="H746" s="99"/>
    </row>
    <row r="747" spans="1:8" ht="15.75" x14ac:dyDescent="0.25">
      <c r="A747" s="26" t="s">
        <v>205</v>
      </c>
      <c r="B747" s="27">
        <v>15000</v>
      </c>
      <c r="C747" s="27">
        <v>15000</v>
      </c>
      <c r="D747" s="27">
        <v>15000</v>
      </c>
    </row>
    <row r="748" spans="1:8" s="147" customFormat="1" ht="12.75" x14ac:dyDescent="0.2">
      <c r="A748" s="144" t="s">
        <v>105</v>
      </c>
      <c r="B748" s="145">
        <v>15000</v>
      </c>
      <c r="C748" s="145">
        <v>15000</v>
      </c>
      <c r="D748" s="145">
        <v>15000</v>
      </c>
      <c r="E748" s="146"/>
      <c r="F748" s="146"/>
      <c r="G748" s="146"/>
      <c r="H748" s="146"/>
    </row>
    <row r="749" spans="1:8" s="112" customFormat="1" ht="15.75" x14ac:dyDescent="0.25">
      <c r="A749" s="140" t="s">
        <v>53</v>
      </c>
      <c r="B749" s="29">
        <v>15000</v>
      </c>
      <c r="C749" s="29">
        <v>15000</v>
      </c>
      <c r="D749" s="29">
        <v>15000</v>
      </c>
      <c r="E749" s="111"/>
      <c r="F749" s="111"/>
      <c r="G749" s="111"/>
      <c r="H749" s="111"/>
    </row>
    <row r="750" spans="1:8" ht="15.75" x14ac:dyDescent="0.25">
      <c r="A750" s="122" t="s">
        <v>56</v>
      </c>
      <c r="B750" s="31">
        <v>15000</v>
      </c>
      <c r="C750" s="36"/>
      <c r="D750" s="36"/>
    </row>
    <row r="751" spans="1:8" s="100" customFormat="1" ht="15.75" x14ac:dyDescent="0.25">
      <c r="A751" s="26" t="s">
        <v>206</v>
      </c>
      <c r="B751" s="27">
        <v>549362</v>
      </c>
      <c r="C751" s="27">
        <v>500000</v>
      </c>
      <c r="D751" s="27">
        <v>500000</v>
      </c>
      <c r="E751" s="99"/>
      <c r="F751" s="99"/>
      <c r="G751" s="99"/>
      <c r="H751" s="99"/>
    </row>
    <row r="752" spans="1:8" s="147" customFormat="1" ht="12.75" x14ac:dyDescent="0.2">
      <c r="A752" s="144" t="s">
        <v>105</v>
      </c>
      <c r="B752" s="145">
        <v>549362</v>
      </c>
      <c r="C752" s="145">
        <v>500000</v>
      </c>
      <c r="D752" s="145">
        <v>500000</v>
      </c>
      <c r="E752" s="146"/>
      <c r="F752" s="146"/>
      <c r="G752" s="146"/>
      <c r="H752" s="146"/>
    </row>
    <row r="753" spans="1:8" s="100" customFormat="1" ht="15.75" x14ac:dyDescent="0.25">
      <c r="A753" s="140" t="s">
        <v>53</v>
      </c>
      <c r="B753" s="29">
        <v>549362</v>
      </c>
      <c r="C753" s="29">
        <v>500000</v>
      </c>
      <c r="D753" s="29">
        <v>500000</v>
      </c>
      <c r="E753" s="99"/>
      <c r="F753" s="99"/>
      <c r="G753" s="99"/>
      <c r="H753" s="99"/>
    </row>
    <row r="754" spans="1:8" s="100" customFormat="1" ht="15.75" x14ac:dyDescent="0.25">
      <c r="A754" s="122" t="s">
        <v>55</v>
      </c>
      <c r="B754" s="31">
        <v>10000</v>
      </c>
      <c r="C754" s="36"/>
      <c r="D754" s="36"/>
      <c r="E754" s="99"/>
      <c r="F754" s="99"/>
      <c r="G754" s="99"/>
      <c r="H754" s="99"/>
    </row>
    <row r="755" spans="1:8" ht="15.75" x14ac:dyDescent="0.25">
      <c r="A755" s="122" t="s">
        <v>56</v>
      </c>
      <c r="B755" s="31">
        <v>538362</v>
      </c>
      <c r="C755" s="36"/>
      <c r="D755" s="36"/>
    </row>
    <row r="756" spans="1:8" ht="15.75" x14ac:dyDescent="0.25">
      <c r="A756" s="122" t="s">
        <v>58</v>
      </c>
      <c r="B756" s="31">
        <v>1000</v>
      </c>
      <c r="C756" s="36"/>
      <c r="D756" s="36"/>
    </row>
    <row r="757" spans="1:8" ht="15.75" x14ac:dyDescent="0.25">
      <c r="A757" s="26" t="s">
        <v>207</v>
      </c>
      <c r="B757" s="27">
        <v>1500</v>
      </c>
      <c r="C757" s="27">
        <v>1500</v>
      </c>
      <c r="D757" s="27">
        <v>1500</v>
      </c>
    </row>
    <row r="758" spans="1:8" s="147" customFormat="1" ht="12.75" x14ac:dyDescent="0.2">
      <c r="A758" s="144" t="s">
        <v>105</v>
      </c>
      <c r="B758" s="145">
        <v>1500</v>
      </c>
      <c r="C758" s="145">
        <v>1500</v>
      </c>
      <c r="D758" s="145">
        <v>1500</v>
      </c>
      <c r="E758" s="146"/>
      <c r="F758" s="146"/>
      <c r="G758" s="146"/>
      <c r="H758" s="146"/>
    </row>
    <row r="759" spans="1:8" s="112" customFormat="1" ht="15.75" x14ac:dyDescent="0.25">
      <c r="A759" s="140" t="s">
        <v>53</v>
      </c>
      <c r="B759" s="29">
        <v>1500</v>
      </c>
      <c r="C759" s="29">
        <v>1500</v>
      </c>
      <c r="D759" s="29">
        <v>1500</v>
      </c>
      <c r="E759" s="111"/>
      <c r="F759" s="111"/>
      <c r="G759" s="111"/>
      <c r="H759" s="111"/>
    </row>
    <row r="760" spans="1:8" ht="15.75" x14ac:dyDescent="0.25">
      <c r="A760" s="122" t="s">
        <v>58</v>
      </c>
      <c r="B760" s="31">
        <v>1500</v>
      </c>
      <c r="C760" s="36"/>
      <c r="D760" s="36"/>
    </row>
    <row r="761" spans="1:8" s="100" customFormat="1" ht="15.75" x14ac:dyDescent="0.25">
      <c r="A761" s="26" t="s">
        <v>208</v>
      </c>
      <c r="B761" s="27">
        <v>5000</v>
      </c>
      <c r="C761" s="27">
        <v>5000</v>
      </c>
      <c r="D761" s="27">
        <v>5000</v>
      </c>
      <c r="E761" s="99"/>
      <c r="F761" s="99"/>
      <c r="G761" s="99"/>
      <c r="H761" s="99"/>
    </row>
    <row r="762" spans="1:8" s="147" customFormat="1" ht="12.75" x14ac:dyDescent="0.2">
      <c r="A762" s="144" t="s">
        <v>105</v>
      </c>
      <c r="B762" s="145">
        <v>5000</v>
      </c>
      <c r="C762" s="145">
        <v>5000</v>
      </c>
      <c r="D762" s="145">
        <v>5000</v>
      </c>
      <c r="E762" s="146"/>
      <c r="F762" s="146"/>
      <c r="G762" s="146"/>
      <c r="H762" s="146"/>
    </row>
    <row r="763" spans="1:8" ht="15.75" x14ac:dyDescent="0.25">
      <c r="A763" s="140" t="s">
        <v>53</v>
      </c>
      <c r="B763" s="29">
        <v>5000</v>
      </c>
      <c r="C763" s="29">
        <v>5000</v>
      </c>
      <c r="D763" s="29">
        <v>5000</v>
      </c>
    </row>
    <row r="764" spans="1:8" ht="15.75" x14ac:dyDescent="0.25">
      <c r="A764" s="122" t="s">
        <v>57</v>
      </c>
      <c r="B764" s="31">
        <v>3000</v>
      </c>
      <c r="C764" s="36"/>
      <c r="D764" s="36"/>
    </row>
    <row r="765" spans="1:8" ht="15.75" x14ac:dyDescent="0.25">
      <c r="A765" s="122" t="s">
        <v>58</v>
      </c>
      <c r="B765" s="31">
        <v>2000</v>
      </c>
      <c r="C765" s="36"/>
      <c r="D765" s="36"/>
    </row>
    <row r="766" spans="1:8" ht="15.75" x14ac:dyDescent="0.25">
      <c r="A766" s="26" t="s">
        <v>209</v>
      </c>
      <c r="B766" s="27">
        <v>400000</v>
      </c>
      <c r="C766" s="27">
        <v>400000</v>
      </c>
      <c r="D766" s="27">
        <v>400000</v>
      </c>
    </row>
    <row r="767" spans="1:8" s="147" customFormat="1" ht="12.75" x14ac:dyDescent="0.2">
      <c r="A767" s="144" t="s">
        <v>105</v>
      </c>
      <c r="B767" s="145">
        <v>400000</v>
      </c>
      <c r="C767" s="145">
        <v>400000</v>
      </c>
      <c r="D767" s="145">
        <v>400000</v>
      </c>
      <c r="E767" s="146"/>
      <c r="F767" s="146"/>
      <c r="G767" s="146"/>
      <c r="H767" s="146"/>
    </row>
    <row r="768" spans="1:8" ht="15.75" x14ac:dyDescent="0.25">
      <c r="A768" s="140" t="s">
        <v>53</v>
      </c>
      <c r="B768" s="29">
        <v>400000</v>
      </c>
      <c r="C768" s="29">
        <v>400000</v>
      </c>
      <c r="D768" s="29">
        <v>400000</v>
      </c>
    </row>
    <row r="769" spans="1:8" s="112" customFormat="1" ht="15.75" x14ac:dyDescent="0.25">
      <c r="A769" s="122" t="s">
        <v>56</v>
      </c>
      <c r="B769" s="31">
        <v>400000</v>
      </c>
      <c r="C769" s="36"/>
      <c r="D769" s="36"/>
      <c r="E769" s="111"/>
      <c r="F769" s="111"/>
      <c r="G769" s="111"/>
      <c r="H769" s="111"/>
    </row>
    <row r="770" spans="1:8" ht="15.75" x14ac:dyDescent="0.25">
      <c r="A770" s="26" t="s">
        <v>210</v>
      </c>
      <c r="B770" s="27">
        <v>50000</v>
      </c>
      <c r="C770" s="27">
        <v>50000</v>
      </c>
      <c r="D770" s="27">
        <v>50000</v>
      </c>
    </row>
    <row r="771" spans="1:8" s="147" customFormat="1" ht="12.75" x14ac:dyDescent="0.2">
      <c r="A771" s="144" t="s">
        <v>105</v>
      </c>
      <c r="B771" s="145">
        <v>50000</v>
      </c>
      <c r="C771" s="145">
        <v>50000</v>
      </c>
      <c r="D771" s="145">
        <v>50000</v>
      </c>
      <c r="E771" s="146"/>
      <c r="F771" s="146"/>
      <c r="G771" s="146"/>
      <c r="H771" s="146"/>
    </row>
    <row r="772" spans="1:8" ht="15.75" x14ac:dyDescent="0.25">
      <c r="A772" s="140" t="s">
        <v>53</v>
      </c>
      <c r="B772" s="29">
        <v>50000</v>
      </c>
      <c r="C772" s="29">
        <v>50000</v>
      </c>
      <c r="D772" s="29">
        <v>50000</v>
      </c>
    </row>
    <row r="773" spans="1:8" ht="15.75" x14ac:dyDescent="0.25">
      <c r="A773" s="122" t="s">
        <v>56</v>
      </c>
      <c r="B773" s="31">
        <v>50000</v>
      </c>
      <c r="C773" s="36"/>
      <c r="D773" s="36"/>
    </row>
    <row r="774" spans="1:8" ht="15.75" x14ac:dyDescent="0.25">
      <c r="A774" s="122"/>
      <c r="B774" s="31"/>
      <c r="C774" s="36"/>
      <c r="D774" s="36"/>
    </row>
    <row r="775" spans="1:8" ht="31.5" x14ac:dyDescent="0.25">
      <c r="A775" s="28" t="s">
        <v>211</v>
      </c>
      <c r="B775" s="29">
        <v>14311450</v>
      </c>
      <c r="C775" s="29">
        <v>6048363</v>
      </c>
      <c r="D775" s="29">
        <v>5683337</v>
      </c>
    </row>
    <row r="776" spans="1:8" s="100" customFormat="1" ht="15.75" x14ac:dyDescent="0.25">
      <c r="A776" s="26" t="s">
        <v>212</v>
      </c>
      <c r="B776" s="27">
        <v>171200</v>
      </c>
      <c r="C776" s="27">
        <v>176000</v>
      </c>
      <c r="D776" s="27">
        <v>173600</v>
      </c>
      <c r="E776" s="99"/>
      <c r="F776" s="99"/>
      <c r="G776" s="99"/>
      <c r="H776" s="99"/>
    </row>
    <row r="777" spans="1:8" s="147" customFormat="1" ht="14.25" customHeight="1" x14ac:dyDescent="0.2">
      <c r="A777" s="144" t="s">
        <v>105</v>
      </c>
      <c r="B777" s="145">
        <v>171200</v>
      </c>
      <c r="C777" s="145">
        <v>176000</v>
      </c>
      <c r="D777" s="145">
        <v>173600</v>
      </c>
      <c r="E777" s="146"/>
      <c r="F777" s="146"/>
      <c r="G777" s="146"/>
      <c r="H777" s="146"/>
    </row>
    <row r="778" spans="1:8" ht="14.25" customHeight="1" x14ac:dyDescent="0.25">
      <c r="A778" s="140" t="s">
        <v>49</v>
      </c>
      <c r="B778" s="29">
        <v>36000</v>
      </c>
      <c r="C778" s="29">
        <v>36000</v>
      </c>
      <c r="D778" s="29">
        <v>36000</v>
      </c>
    </row>
    <row r="779" spans="1:8" ht="14.25" customHeight="1" x14ac:dyDescent="0.25">
      <c r="A779" s="122" t="s">
        <v>50</v>
      </c>
      <c r="B779" s="31">
        <v>32000</v>
      </c>
      <c r="C779" s="36"/>
      <c r="D779" s="36"/>
    </row>
    <row r="780" spans="1:8" ht="14.25" customHeight="1" x14ac:dyDescent="0.25">
      <c r="A780" s="122" t="s">
        <v>52</v>
      </c>
      <c r="B780" s="31">
        <v>4000</v>
      </c>
      <c r="C780" s="36"/>
      <c r="D780" s="36"/>
    </row>
    <row r="781" spans="1:8" ht="14.25" customHeight="1" x14ac:dyDescent="0.25">
      <c r="A781" s="140" t="s">
        <v>53</v>
      </c>
      <c r="B781" s="29">
        <v>135200</v>
      </c>
      <c r="C781" s="29">
        <v>140000</v>
      </c>
      <c r="D781" s="29">
        <v>137600</v>
      </c>
    </row>
    <row r="782" spans="1:8" s="100" customFormat="1" ht="14.25" customHeight="1" x14ac:dyDescent="0.25">
      <c r="A782" s="122" t="s">
        <v>55</v>
      </c>
      <c r="B782" s="31">
        <v>15000</v>
      </c>
      <c r="C782" s="36"/>
      <c r="D782" s="36"/>
      <c r="E782" s="99"/>
      <c r="F782" s="99"/>
      <c r="G782" s="99"/>
      <c r="H782" s="99"/>
    </row>
    <row r="783" spans="1:8" ht="14.25" customHeight="1" x14ac:dyDescent="0.25">
      <c r="A783" s="122" t="s">
        <v>56</v>
      </c>
      <c r="B783" s="31">
        <v>120200</v>
      </c>
      <c r="C783" s="36"/>
      <c r="D783" s="36"/>
    </row>
    <row r="784" spans="1:8" ht="15.75" x14ac:dyDescent="0.25">
      <c r="A784" s="26" t="s">
        <v>213</v>
      </c>
      <c r="B784" s="27">
        <v>23000</v>
      </c>
      <c r="C784" s="27">
        <v>23000</v>
      </c>
      <c r="D784" s="27">
        <v>23000</v>
      </c>
    </row>
    <row r="785" spans="1:8" s="147" customFormat="1" ht="15" customHeight="1" x14ac:dyDescent="0.2">
      <c r="A785" s="144" t="s">
        <v>105</v>
      </c>
      <c r="B785" s="145">
        <v>23000</v>
      </c>
      <c r="C785" s="145">
        <v>23000</v>
      </c>
      <c r="D785" s="145">
        <v>23000</v>
      </c>
      <c r="E785" s="146"/>
      <c r="F785" s="146"/>
      <c r="G785" s="146"/>
      <c r="H785" s="146"/>
    </row>
    <row r="786" spans="1:8" s="100" customFormat="1" ht="15" customHeight="1" x14ac:dyDescent="0.25">
      <c r="A786" s="140" t="s">
        <v>53</v>
      </c>
      <c r="B786" s="29">
        <v>23000</v>
      </c>
      <c r="C786" s="29">
        <v>23000</v>
      </c>
      <c r="D786" s="29">
        <v>23000</v>
      </c>
      <c r="E786" s="99"/>
      <c r="F786" s="99"/>
      <c r="G786" s="99"/>
      <c r="H786" s="99"/>
    </row>
    <row r="787" spans="1:8" ht="15" customHeight="1" x14ac:dyDescent="0.25">
      <c r="A787" s="122" t="s">
        <v>56</v>
      </c>
      <c r="B787" s="31">
        <v>20000</v>
      </c>
      <c r="C787" s="36"/>
      <c r="D787" s="36"/>
    </row>
    <row r="788" spans="1:8" ht="15" customHeight="1" x14ac:dyDescent="0.25">
      <c r="A788" s="122" t="s">
        <v>58</v>
      </c>
      <c r="B788" s="31">
        <v>3000</v>
      </c>
      <c r="C788" s="36"/>
      <c r="D788" s="36"/>
    </row>
    <row r="789" spans="1:8" ht="15" customHeight="1" x14ac:dyDescent="0.25">
      <c r="A789" s="26" t="s">
        <v>214</v>
      </c>
      <c r="B789" s="27">
        <v>60000</v>
      </c>
      <c r="C789" s="27">
        <v>60000</v>
      </c>
      <c r="D789" s="27">
        <v>60000</v>
      </c>
    </row>
    <row r="790" spans="1:8" s="147" customFormat="1" ht="15" customHeight="1" x14ac:dyDescent="0.2">
      <c r="A790" s="144" t="s">
        <v>105</v>
      </c>
      <c r="B790" s="145">
        <v>60000</v>
      </c>
      <c r="C790" s="145">
        <v>60000</v>
      </c>
      <c r="D790" s="145">
        <v>60000</v>
      </c>
      <c r="E790" s="146"/>
      <c r="F790" s="146"/>
      <c r="G790" s="146"/>
      <c r="H790" s="146"/>
    </row>
    <row r="791" spans="1:8" s="100" customFormat="1" ht="15" customHeight="1" x14ac:dyDescent="0.25">
      <c r="A791" s="140" t="s">
        <v>53</v>
      </c>
      <c r="B791" s="29">
        <v>60000</v>
      </c>
      <c r="C791" s="29">
        <v>60000</v>
      </c>
      <c r="D791" s="29">
        <v>60000</v>
      </c>
      <c r="E791" s="99"/>
      <c r="F791" s="99"/>
      <c r="G791" s="99"/>
      <c r="H791" s="99"/>
    </row>
    <row r="792" spans="1:8" ht="15" customHeight="1" x14ac:dyDescent="0.25">
      <c r="A792" s="122" t="s">
        <v>55</v>
      </c>
      <c r="B792" s="31">
        <v>33000</v>
      </c>
      <c r="C792" s="36"/>
      <c r="D792" s="36"/>
    </row>
    <row r="793" spans="1:8" ht="15" customHeight="1" x14ac:dyDescent="0.25">
      <c r="A793" s="122" t="s">
        <v>56</v>
      </c>
      <c r="B793" s="31">
        <v>27000</v>
      </c>
      <c r="C793" s="36"/>
      <c r="D793" s="36"/>
    </row>
    <row r="794" spans="1:8" ht="15" customHeight="1" x14ac:dyDescent="0.25">
      <c r="A794" s="26" t="s">
        <v>215</v>
      </c>
      <c r="B794" s="27">
        <v>15000</v>
      </c>
      <c r="C794" s="27">
        <v>15000</v>
      </c>
      <c r="D794" s="27">
        <v>15000</v>
      </c>
    </row>
    <row r="795" spans="1:8" s="147" customFormat="1" ht="15" customHeight="1" x14ac:dyDescent="0.2">
      <c r="A795" s="144" t="s">
        <v>105</v>
      </c>
      <c r="B795" s="145">
        <v>15000</v>
      </c>
      <c r="C795" s="145">
        <v>15000</v>
      </c>
      <c r="D795" s="145">
        <v>15000</v>
      </c>
      <c r="E795" s="146"/>
      <c r="F795" s="146"/>
      <c r="G795" s="146"/>
      <c r="H795" s="146"/>
    </row>
    <row r="796" spans="1:8" s="100" customFormat="1" ht="15" customHeight="1" x14ac:dyDescent="0.25">
      <c r="A796" s="140" t="s">
        <v>53</v>
      </c>
      <c r="B796" s="29">
        <v>15000</v>
      </c>
      <c r="C796" s="29">
        <v>15000</v>
      </c>
      <c r="D796" s="29">
        <v>15000</v>
      </c>
      <c r="E796" s="99"/>
      <c r="F796" s="99"/>
      <c r="G796" s="99"/>
      <c r="H796" s="99"/>
    </row>
    <row r="797" spans="1:8" ht="15" customHeight="1" x14ac:dyDescent="0.25">
      <c r="A797" s="122" t="s">
        <v>56</v>
      </c>
      <c r="B797" s="31">
        <v>15000</v>
      </c>
      <c r="C797" s="36"/>
      <c r="D797" s="36"/>
    </row>
    <row r="798" spans="1:8" ht="15" customHeight="1" x14ac:dyDescent="0.25">
      <c r="A798" s="26" t="s">
        <v>216</v>
      </c>
      <c r="B798" s="27">
        <v>730000</v>
      </c>
      <c r="C798" s="27">
        <v>1932000</v>
      </c>
      <c r="D798" s="27">
        <v>1570000</v>
      </c>
    </row>
    <row r="799" spans="1:8" s="154" customFormat="1" ht="15" customHeight="1" x14ac:dyDescent="0.2">
      <c r="A799" s="144" t="s">
        <v>105</v>
      </c>
      <c r="B799" s="145">
        <v>730000</v>
      </c>
      <c r="C799" s="145">
        <v>1932000</v>
      </c>
      <c r="D799" s="145">
        <v>1570000</v>
      </c>
      <c r="E799" s="153"/>
      <c r="F799" s="153"/>
      <c r="G799" s="153"/>
      <c r="H799" s="153"/>
    </row>
    <row r="800" spans="1:8" ht="15" customHeight="1" x14ac:dyDescent="0.25">
      <c r="A800" s="140" t="s">
        <v>77</v>
      </c>
      <c r="B800" s="29">
        <v>730000</v>
      </c>
      <c r="C800" s="29">
        <v>1932000</v>
      </c>
      <c r="D800" s="29">
        <v>1570000</v>
      </c>
    </row>
    <row r="801" spans="1:8" s="100" customFormat="1" ht="15" customHeight="1" x14ac:dyDescent="0.25">
      <c r="A801" s="122" t="s">
        <v>79</v>
      </c>
      <c r="B801" s="31">
        <v>600000</v>
      </c>
      <c r="C801" s="36"/>
      <c r="D801" s="36"/>
      <c r="E801" s="99"/>
      <c r="F801" s="99"/>
      <c r="G801" s="99"/>
      <c r="H801" s="99"/>
    </row>
    <row r="802" spans="1:8" s="100" customFormat="1" ht="15" customHeight="1" x14ac:dyDescent="0.25">
      <c r="A802" s="122" t="s">
        <v>80</v>
      </c>
      <c r="B802" s="31">
        <v>130000</v>
      </c>
      <c r="C802" s="36"/>
      <c r="D802" s="36"/>
      <c r="E802" s="99"/>
      <c r="F802" s="99"/>
      <c r="G802" s="99"/>
      <c r="H802" s="99"/>
    </row>
    <row r="803" spans="1:8" ht="15" customHeight="1" x14ac:dyDescent="0.25">
      <c r="A803" s="26" t="s">
        <v>217</v>
      </c>
      <c r="B803" s="27">
        <v>757000</v>
      </c>
      <c r="C803" s="27">
        <v>595863</v>
      </c>
      <c r="D803" s="27">
        <v>595237</v>
      </c>
    </row>
    <row r="804" spans="1:8" s="147" customFormat="1" ht="15" customHeight="1" x14ac:dyDescent="0.2">
      <c r="A804" s="144" t="s">
        <v>105</v>
      </c>
      <c r="B804" s="145">
        <v>757000</v>
      </c>
      <c r="C804" s="145">
        <v>595863</v>
      </c>
      <c r="D804" s="145">
        <v>595237</v>
      </c>
      <c r="E804" s="146"/>
      <c r="F804" s="146"/>
      <c r="G804" s="146"/>
      <c r="H804" s="146"/>
    </row>
    <row r="805" spans="1:8" ht="15" customHeight="1" x14ac:dyDescent="0.25">
      <c r="A805" s="140" t="s">
        <v>53</v>
      </c>
      <c r="B805" s="29">
        <v>417000</v>
      </c>
      <c r="C805" s="29">
        <v>255863</v>
      </c>
      <c r="D805" s="29">
        <v>255237</v>
      </c>
    </row>
    <row r="806" spans="1:8" s="100" customFormat="1" ht="15" customHeight="1" x14ac:dyDescent="0.25">
      <c r="A806" s="122" t="s">
        <v>55</v>
      </c>
      <c r="B806" s="31">
        <v>195000</v>
      </c>
      <c r="C806" s="36"/>
      <c r="D806" s="36"/>
      <c r="E806" s="99"/>
      <c r="F806" s="99"/>
      <c r="G806" s="99"/>
      <c r="H806" s="99"/>
    </row>
    <row r="807" spans="1:8" ht="15" customHeight="1" x14ac:dyDescent="0.25">
      <c r="A807" s="122" t="s">
        <v>56</v>
      </c>
      <c r="B807" s="31">
        <v>215000</v>
      </c>
      <c r="C807" s="36"/>
      <c r="D807" s="36"/>
    </row>
    <row r="808" spans="1:8" s="100" customFormat="1" ht="15" customHeight="1" x14ac:dyDescent="0.25">
      <c r="A808" s="122" t="s">
        <v>58</v>
      </c>
      <c r="B808" s="31">
        <v>7000</v>
      </c>
      <c r="C808" s="36"/>
      <c r="D808" s="36"/>
      <c r="E808" s="99"/>
      <c r="F808" s="99"/>
      <c r="G808" s="99"/>
      <c r="H808" s="99"/>
    </row>
    <row r="809" spans="1:8" ht="15" customHeight="1" x14ac:dyDescent="0.25">
      <c r="A809" s="140" t="s">
        <v>69</v>
      </c>
      <c r="B809" s="29">
        <v>340000</v>
      </c>
      <c r="C809" s="29">
        <v>340000</v>
      </c>
      <c r="D809" s="29">
        <v>340000</v>
      </c>
    </row>
    <row r="810" spans="1:8" ht="15" customHeight="1" x14ac:dyDescent="0.25">
      <c r="A810" s="122" t="s">
        <v>70</v>
      </c>
      <c r="B810" s="31">
        <v>340000</v>
      </c>
      <c r="C810" s="36"/>
      <c r="D810" s="36"/>
    </row>
    <row r="811" spans="1:8" ht="15" customHeight="1" x14ac:dyDescent="0.25">
      <c r="A811" s="26" t="s">
        <v>218</v>
      </c>
      <c r="B811" s="27">
        <v>46500</v>
      </c>
      <c r="C811" s="27">
        <v>46500</v>
      </c>
      <c r="D811" s="27">
        <v>46500</v>
      </c>
    </row>
    <row r="812" spans="1:8" s="147" customFormat="1" ht="15" customHeight="1" x14ac:dyDescent="0.2">
      <c r="A812" s="144" t="s">
        <v>105</v>
      </c>
      <c r="B812" s="145">
        <v>46500</v>
      </c>
      <c r="C812" s="145">
        <v>46500</v>
      </c>
      <c r="D812" s="145">
        <v>46500</v>
      </c>
      <c r="E812" s="146"/>
      <c r="F812" s="146"/>
      <c r="G812" s="146"/>
      <c r="H812" s="146"/>
    </row>
    <row r="813" spans="1:8" s="100" customFormat="1" ht="15" customHeight="1" x14ac:dyDescent="0.25">
      <c r="A813" s="140" t="s">
        <v>53</v>
      </c>
      <c r="B813" s="29">
        <v>36000</v>
      </c>
      <c r="C813" s="29">
        <v>36000</v>
      </c>
      <c r="D813" s="29">
        <v>36000</v>
      </c>
      <c r="E813" s="99"/>
      <c r="F813" s="99"/>
      <c r="G813" s="99"/>
      <c r="H813" s="99"/>
    </row>
    <row r="814" spans="1:8" ht="15" customHeight="1" x14ac:dyDescent="0.25">
      <c r="A814" s="122" t="s">
        <v>56</v>
      </c>
      <c r="B814" s="31">
        <v>34500</v>
      </c>
      <c r="C814" s="36"/>
      <c r="D814" s="36"/>
    </row>
    <row r="815" spans="1:8" ht="15" customHeight="1" x14ac:dyDescent="0.25">
      <c r="A815" s="122" t="s">
        <v>58</v>
      </c>
      <c r="B815" s="31">
        <v>1500</v>
      </c>
      <c r="C815" s="36"/>
      <c r="D815" s="36"/>
    </row>
    <row r="816" spans="1:8" ht="15" customHeight="1" x14ac:dyDescent="0.25">
      <c r="A816" s="140" t="s">
        <v>77</v>
      </c>
      <c r="B816" s="29">
        <v>10500</v>
      </c>
      <c r="C816" s="29">
        <v>10500</v>
      </c>
      <c r="D816" s="29">
        <v>10500</v>
      </c>
    </row>
    <row r="817" spans="1:8" ht="15" customHeight="1" x14ac:dyDescent="0.25">
      <c r="A817" s="122" t="s">
        <v>79</v>
      </c>
      <c r="B817" s="31">
        <v>10500</v>
      </c>
      <c r="C817" s="36"/>
      <c r="D817" s="36"/>
    </row>
    <row r="818" spans="1:8" s="100" customFormat="1" ht="18.75" customHeight="1" x14ac:dyDescent="0.25">
      <c r="A818" s="26" t="s">
        <v>219</v>
      </c>
      <c r="B818" s="27">
        <v>200000</v>
      </c>
      <c r="C818" s="27">
        <v>200000</v>
      </c>
      <c r="D818" s="27">
        <v>200000</v>
      </c>
      <c r="E818" s="99"/>
      <c r="F818" s="99"/>
      <c r="G818" s="99"/>
      <c r="H818" s="99"/>
    </row>
    <row r="819" spans="1:8" s="147" customFormat="1" ht="12.75" x14ac:dyDescent="0.2">
      <c r="A819" s="144" t="s">
        <v>105</v>
      </c>
      <c r="B819" s="145">
        <v>200000</v>
      </c>
      <c r="C819" s="145">
        <v>200000</v>
      </c>
      <c r="D819" s="145">
        <v>200000</v>
      </c>
      <c r="E819" s="146"/>
      <c r="F819" s="146"/>
      <c r="G819" s="146"/>
      <c r="H819" s="146"/>
    </row>
    <row r="820" spans="1:8" ht="15.75" x14ac:dyDescent="0.25">
      <c r="A820" s="140" t="s">
        <v>49</v>
      </c>
      <c r="B820" s="29">
        <v>172000</v>
      </c>
      <c r="C820" s="29">
        <v>156000</v>
      </c>
      <c r="D820" s="29">
        <v>156000</v>
      </c>
    </row>
    <row r="821" spans="1:8" ht="15.75" x14ac:dyDescent="0.25">
      <c r="A821" s="122" t="s">
        <v>50</v>
      </c>
      <c r="B821" s="31">
        <v>169000</v>
      </c>
      <c r="C821" s="36"/>
      <c r="D821" s="36"/>
    </row>
    <row r="822" spans="1:8" s="100" customFormat="1" ht="15.75" x14ac:dyDescent="0.25">
      <c r="A822" s="122" t="s">
        <v>51</v>
      </c>
      <c r="B822" s="31">
        <v>3000</v>
      </c>
      <c r="C822" s="36"/>
      <c r="D822" s="36"/>
      <c r="E822" s="99"/>
      <c r="F822" s="99"/>
      <c r="G822" s="99"/>
      <c r="H822" s="99"/>
    </row>
    <row r="823" spans="1:8" ht="15.75" x14ac:dyDescent="0.25">
      <c r="A823" s="140" t="s">
        <v>53</v>
      </c>
      <c r="B823" s="29">
        <v>28000</v>
      </c>
      <c r="C823" s="29">
        <v>44000</v>
      </c>
      <c r="D823" s="29">
        <v>44000</v>
      </c>
    </row>
    <row r="824" spans="1:8" ht="15.75" x14ac:dyDescent="0.25">
      <c r="A824" s="122" t="s">
        <v>54</v>
      </c>
      <c r="B824" s="31">
        <v>28000</v>
      </c>
      <c r="C824" s="36"/>
      <c r="D824" s="36"/>
    </row>
    <row r="825" spans="1:8" ht="17.25" customHeight="1" x14ac:dyDescent="0.25">
      <c r="A825" s="26" t="s">
        <v>220</v>
      </c>
      <c r="B825" s="27">
        <v>2000000</v>
      </c>
      <c r="C825" s="27">
        <v>0</v>
      </c>
      <c r="D825" s="27">
        <v>0</v>
      </c>
    </row>
    <row r="826" spans="1:8" s="147" customFormat="1" ht="12.75" x14ac:dyDescent="0.2">
      <c r="A826" s="144" t="s">
        <v>124</v>
      </c>
      <c r="B826" s="145">
        <v>2000000</v>
      </c>
      <c r="C826" s="145">
        <v>0</v>
      </c>
      <c r="D826" s="145">
        <v>0</v>
      </c>
      <c r="E826" s="146"/>
      <c r="F826" s="146"/>
      <c r="G826" s="146"/>
      <c r="H826" s="146"/>
    </row>
    <row r="827" spans="1:8" ht="15.75" x14ac:dyDescent="0.25">
      <c r="A827" s="140" t="s">
        <v>77</v>
      </c>
      <c r="B827" s="29">
        <v>2000000</v>
      </c>
      <c r="C827" s="29">
        <v>0</v>
      </c>
      <c r="D827" s="29">
        <v>0</v>
      </c>
    </row>
    <row r="828" spans="1:8" s="100" customFormat="1" ht="15.75" x14ac:dyDescent="0.25">
      <c r="A828" s="122" t="s">
        <v>78</v>
      </c>
      <c r="B828" s="31">
        <v>2000000</v>
      </c>
      <c r="C828" s="36"/>
      <c r="D828" s="36"/>
      <c r="E828" s="99"/>
      <c r="F828" s="99"/>
      <c r="G828" s="99"/>
      <c r="H828" s="99"/>
    </row>
    <row r="829" spans="1:8" ht="18.75" customHeight="1" x14ac:dyDescent="0.25">
      <c r="A829" s="26" t="s">
        <v>221</v>
      </c>
      <c r="B829" s="27">
        <v>7000000</v>
      </c>
      <c r="C829" s="27">
        <v>0</v>
      </c>
      <c r="D829" s="27">
        <v>0</v>
      </c>
    </row>
    <row r="830" spans="1:8" s="147" customFormat="1" ht="12.75" x14ac:dyDescent="0.2">
      <c r="A830" s="144" t="s">
        <v>124</v>
      </c>
      <c r="B830" s="145">
        <v>7000000</v>
      </c>
      <c r="C830" s="145">
        <v>0</v>
      </c>
      <c r="D830" s="145">
        <v>0</v>
      </c>
      <c r="E830" s="146"/>
      <c r="F830" s="146"/>
      <c r="G830" s="146"/>
      <c r="H830" s="146"/>
    </row>
    <row r="831" spans="1:8" ht="15.75" x14ac:dyDescent="0.25">
      <c r="A831" s="140" t="s">
        <v>77</v>
      </c>
      <c r="B831" s="29">
        <v>2400000</v>
      </c>
      <c r="C831" s="29">
        <v>0</v>
      </c>
      <c r="D831" s="29">
        <v>0</v>
      </c>
    </row>
    <row r="832" spans="1:8" ht="15.75" x14ac:dyDescent="0.25">
      <c r="A832" s="122" t="s">
        <v>79</v>
      </c>
      <c r="B832" s="31">
        <v>2400000</v>
      </c>
      <c r="C832" s="36"/>
      <c r="D832" s="36"/>
    </row>
    <row r="833" spans="1:8" ht="15.75" x14ac:dyDescent="0.25">
      <c r="A833" s="140" t="s">
        <v>83</v>
      </c>
      <c r="B833" s="29">
        <v>4600000</v>
      </c>
      <c r="C833" s="29">
        <v>0</v>
      </c>
      <c r="D833" s="29">
        <v>0</v>
      </c>
    </row>
    <row r="834" spans="1:8" ht="15.75" x14ac:dyDescent="0.25">
      <c r="A834" s="122" t="s">
        <v>84</v>
      </c>
      <c r="B834" s="31">
        <v>4600000</v>
      </c>
      <c r="C834" s="36"/>
      <c r="D834" s="36"/>
    </row>
    <row r="835" spans="1:8" ht="20.25" customHeight="1" x14ac:dyDescent="0.25">
      <c r="A835" s="26" t="s">
        <v>326</v>
      </c>
      <c r="B835" s="27">
        <v>2308750</v>
      </c>
      <c r="C835" s="27">
        <v>0</v>
      </c>
      <c r="D835" s="27">
        <v>0</v>
      </c>
    </row>
    <row r="836" spans="1:8" s="147" customFormat="1" ht="12.75" x14ac:dyDescent="0.2">
      <c r="A836" s="144" t="s">
        <v>105</v>
      </c>
      <c r="B836" s="145">
        <v>2308750</v>
      </c>
      <c r="C836" s="145">
        <v>0</v>
      </c>
      <c r="D836" s="145">
        <v>0</v>
      </c>
      <c r="E836" s="146"/>
      <c r="F836" s="146"/>
      <c r="G836" s="146"/>
      <c r="H836" s="146"/>
    </row>
    <row r="837" spans="1:8" ht="15.75" x14ac:dyDescent="0.25">
      <c r="A837" s="140" t="s">
        <v>77</v>
      </c>
      <c r="B837" s="29">
        <v>2308750</v>
      </c>
      <c r="C837" s="29">
        <v>0</v>
      </c>
      <c r="D837" s="29">
        <v>0</v>
      </c>
    </row>
    <row r="838" spans="1:8" s="100" customFormat="1" ht="15.75" x14ac:dyDescent="0.25">
      <c r="A838" s="122" t="s">
        <v>79</v>
      </c>
      <c r="B838" s="31">
        <v>2308750</v>
      </c>
      <c r="C838" s="36"/>
      <c r="D838" s="36"/>
      <c r="E838" s="99"/>
      <c r="F838" s="99"/>
      <c r="G838" s="99"/>
      <c r="H838" s="99"/>
    </row>
    <row r="839" spans="1:8" s="100" customFormat="1" ht="19.5" customHeight="1" x14ac:dyDescent="0.25">
      <c r="A839" s="26" t="s">
        <v>381</v>
      </c>
      <c r="B839" s="27">
        <v>1000000</v>
      </c>
      <c r="C839" s="27">
        <v>3000000</v>
      </c>
      <c r="D839" s="27">
        <v>3000000</v>
      </c>
      <c r="E839" s="99"/>
      <c r="F839" s="99"/>
      <c r="G839" s="99"/>
      <c r="H839" s="99"/>
    </row>
    <row r="840" spans="1:8" s="147" customFormat="1" ht="12.75" x14ac:dyDescent="0.2">
      <c r="A840" s="144" t="s">
        <v>105</v>
      </c>
      <c r="B840" s="145">
        <v>1000000</v>
      </c>
      <c r="C840" s="145">
        <v>3000000</v>
      </c>
      <c r="D840" s="145">
        <v>3000000</v>
      </c>
      <c r="E840" s="146"/>
      <c r="F840" s="146"/>
      <c r="G840" s="146"/>
      <c r="H840" s="146"/>
    </row>
    <row r="841" spans="1:8" ht="19.5" customHeight="1" x14ac:dyDescent="0.25">
      <c r="A841" s="140" t="s">
        <v>53</v>
      </c>
      <c r="B841" s="29">
        <v>1000000</v>
      </c>
      <c r="C841" s="29">
        <v>3000000</v>
      </c>
      <c r="D841" s="29">
        <v>3000000</v>
      </c>
    </row>
    <row r="842" spans="1:8" ht="15.75" x14ac:dyDescent="0.25">
      <c r="A842" s="122" t="s">
        <v>56</v>
      </c>
      <c r="B842" s="31">
        <v>1000000</v>
      </c>
      <c r="C842" s="36"/>
      <c r="D842" s="36"/>
    </row>
    <row r="843" spans="1:8" ht="15.75" x14ac:dyDescent="0.25">
      <c r="A843" s="122"/>
      <c r="B843" s="31"/>
      <c r="C843" s="36"/>
      <c r="D843" s="36"/>
    </row>
    <row r="844" spans="1:8" s="100" customFormat="1" ht="28.5" customHeight="1" x14ac:dyDescent="0.25">
      <c r="A844" s="28" t="s">
        <v>222</v>
      </c>
      <c r="B844" s="29">
        <v>21105328</v>
      </c>
      <c r="C844" s="29">
        <v>20170000</v>
      </c>
      <c r="D844" s="29">
        <v>20170000</v>
      </c>
      <c r="E844" s="99"/>
      <c r="F844" s="99"/>
      <c r="G844" s="99"/>
      <c r="H844" s="99"/>
    </row>
    <row r="845" spans="1:8" s="77" customFormat="1" ht="19.5" customHeight="1" x14ac:dyDescent="0.25">
      <c r="A845" s="26" t="s">
        <v>223</v>
      </c>
      <c r="B845" s="27">
        <v>16408833</v>
      </c>
      <c r="C845" s="27">
        <v>15062505</v>
      </c>
      <c r="D845" s="27">
        <v>15212505</v>
      </c>
      <c r="E845" s="76"/>
      <c r="F845" s="76"/>
      <c r="G845" s="76"/>
      <c r="H845" s="76"/>
    </row>
    <row r="846" spans="1:8" s="147" customFormat="1" ht="12.75" x14ac:dyDescent="0.2">
      <c r="A846" s="144" t="s">
        <v>105</v>
      </c>
      <c r="B846" s="145">
        <v>1250000</v>
      </c>
      <c r="C846" s="145">
        <v>0</v>
      </c>
      <c r="D846" s="145">
        <v>0</v>
      </c>
      <c r="E846" s="146"/>
      <c r="F846" s="146"/>
      <c r="G846" s="146"/>
      <c r="H846" s="146"/>
    </row>
    <row r="847" spans="1:8" s="77" customFormat="1" ht="15.75" x14ac:dyDescent="0.25">
      <c r="A847" s="140" t="s">
        <v>53</v>
      </c>
      <c r="B847" s="29">
        <v>1250000</v>
      </c>
      <c r="C847" s="29">
        <v>0</v>
      </c>
      <c r="D847" s="29">
        <v>0</v>
      </c>
      <c r="E847" s="76"/>
      <c r="F847" s="76"/>
      <c r="G847" s="76"/>
      <c r="H847" s="76"/>
    </row>
    <row r="848" spans="1:8" ht="15.75" x14ac:dyDescent="0.25">
      <c r="A848" s="122" t="s">
        <v>56</v>
      </c>
      <c r="B848" s="31">
        <v>1250000</v>
      </c>
      <c r="C848" s="36"/>
      <c r="D848" s="36"/>
    </row>
    <row r="849" spans="1:8" s="147" customFormat="1" ht="17.25" customHeight="1" x14ac:dyDescent="0.2">
      <c r="A849" s="144" t="s">
        <v>182</v>
      </c>
      <c r="B849" s="145">
        <v>15158833</v>
      </c>
      <c r="C849" s="145">
        <v>15062505</v>
      </c>
      <c r="D849" s="145">
        <v>15212505</v>
      </c>
      <c r="E849" s="146"/>
      <c r="F849" s="146"/>
      <c r="G849" s="146"/>
      <c r="H849" s="146"/>
    </row>
    <row r="850" spans="1:8" s="100" customFormat="1" ht="15.75" x14ac:dyDescent="0.25">
      <c r="A850" s="140" t="s">
        <v>77</v>
      </c>
      <c r="B850" s="29">
        <v>14398208</v>
      </c>
      <c r="C850" s="29">
        <v>14501880</v>
      </c>
      <c r="D850" s="29">
        <v>14651880</v>
      </c>
      <c r="E850" s="99"/>
      <c r="F850" s="99"/>
      <c r="G850" s="99"/>
      <c r="H850" s="99"/>
    </row>
    <row r="851" spans="1:8" ht="15.75" x14ac:dyDescent="0.25">
      <c r="A851" s="122" t="s">
        <v>79</v>
      </c>
      <c r="B851" s="31">
        <v>12828208</v>
      </c>
      <c r="C851" s="36"/>
      <c r="D851" s="36"/>
    </row>
    <row r="852" spans="1:8" ht="15.75" x14ac:dyDescent="0.25">
      <c r="A852" s="122" t="s">
        <v>80</v>
      </c>
      <c r="B852" s="31">
        <v>1570000</v>
      </c>
      <c r="C852" s="36"/>
      <c r="D852" s="36"/>
    </row>
    <row r="853" spans="1:8" ht="15.75" x14ac:dyDescent="0.25">
      <c r="A853" s="140" t="s">
        <v>83</v>
      </c>
      <c r="B853" s="29">
        <v>760625</v>
      </c>
      <c r="C853" s="29">
        <v>560625</v>
      </c>
      <c r="D853" s="29">
        <v>560625</v>
      </c>
    </row>
    <row r="854" spans="1:8" s="100" customFormat="1" ht="15.75" x14ac:dyDescent="0.25">
      <c r="A854" s="122" t="s">
        <v>84</v>
      </c>
      <c r="B854" s="31">
        <v>760625</v>
      </c>
      <c r="C854" s="36"/>
      <c r="D854" s="36"/>
      <c r="E854" s="99"/>
      <c r="F854" s="99"/>
      <c r="G854" s="99"/>
      <c r="H854" s="99"/>
    </row>
    <row r="855" spans="1:8" ht="15.75" x14ac:dyDescent="0.25">
      <c r="A855" s="26" t="s">
        <v>224</v>
      </c>
      <c r="B855" s="27">
        <v>525237</v>
      </c>
      <c r="C855" s="27">
        <v>575237</v>
      </c>
      <c r="D855" s="27">
        <v>575237</v>
      </c>
    </row>
    <row r="856" spans="1:8" s="147" customFormat="1" ht="12.75" x14ac:dyDescent="0.2">
      <c r="A856" s="144" t="s">
        <v>182</v>
      </c>
      <c r="B856" s="145">
        <v>525237</v>
      </c>
      <c r="C856" s="145">
        <v>575237</v>
      </c>
      <c r="D856" s="145">
        <v>575237</v>
      </c>
      <c r="E856" s="146"/>
      <c r="F856" s="146"/>
      <c r="G856" s="146"/>
      <c r="H856" s="146"/>
    </row>
    <row r="857" spans="1:8" s="100" customFormat="1" ht="15.75" x14ac:dyDescent="0.25">
      <c r="A857" s="140" t="s">
        <v>75</v>
      </c>
      <c r="B857" s="29">
        <v>30000</v>
      </c>
      <c r="C857" s="29">
        <v>30000</v>
      </c>
      <c r="D857" s="29">
        <v>30000</v>
      </c>
      <c r="E857" s="99"/>
      <c r="F857" s="99"/>
      <c r="G857" s="99"/>
      <c r="H857" s="99"/>
    </row>
    <row r="858" spans="1:8" ht="15.75" x14ac:dyDescent="0.25">
      <c r="A858" s="122" t="s">
        <v>76</v>
      </c>
      <c r="B858" s="31">
        <v>30000</v>
      </c>
      <c r="C858" s="36"/>
      <c r="D858" s="36"/>
    </row>
    <row r="859" spans="1:8" s="100" customFormat="1" ht="15.75" x14ac:dyDescent="0.25">
      <c r="A859" s="140" t="s">
        <v>77</v>
      </c>
      <c r="B859" s="29">
        <v>495237</v>
      </c>
      <c r="C859" s="29">
        <v>545237</v>
      </c>
      <c r="D859" s="29">
        <v>545237</v>
      </c>
      <c r="E859" s="99"/>
      <c r="F859" s="99"/>
      <c r="G859" s="99"/>
      <c r="H859" s="99"/>
    </row>
    <row r="860" spans="1:8" s="100" customFormat="1" ht="15.75" x14ac:dyDescent="0.25">
      <c r="A860" s="122" t="s">
        <v>79</v>
      </c>
      <c r="B860" s="31">
        <v>495237</v>
      </c>
      <c r="C860" s="36"/>
      <c r="D860" s="36"/>
      <c r="E860" s="99"/>
      <c r="F860" s="99"/>
      <c r="G860" s="99"/>
      <c r="H860" s="99"/>
    </row>
    <row r="861" spans="1:8" ht="15.75" x14ac:dyDescent="0.25">
      <c r="A861" s="26" t="s">
        <v>225</v>
      </c>
      <c r="B861" s="27">
        <v>612258</v>
      </c>
      <c r="C861" s="27">
        <v>532258</v>
      </c>
      <c r="D861" s="27">
        <v>382258</v>
      </c>
    </row>
    <row r="862" spans="1:8" s="147" customFormat="1" ht="12.75" x14ac:dyDescent="0.2">
      <c r="A862" s="144" t="s">
        <v>182</v>
      </c>
      <c r="B862" s="145">
        <v>612258</v>
      </c>
      <c r="C862" s="145">
        <v>532258</v>
      </c>
      <c r="D862" s="145">
        <v>382258</v>
      </c>
      <c r="E862" s="146"/>
      <c r="F862" s="146"/>
      <c r="G862" s="146"/>
      <c r="H862" s="146"/>
    </row>
    <row r="863" spans="1:8" s="100" customFormat="1" ht="15.75" x14ac:dyDescent="0.25">
      <c r="A863" s="140" t="s">
        <v>53</v>
      </c>
      <c r="B863" s="29">
        <v>612258</v>
      </c>
      <c r="C863" s="29">
        <v>532258</v>
      </c>
      <c r="D863" s="29">
        <v>382258</v>
      </c>
      <c r="E863" s="99"/>
      <c r="F863" s="99"/>
      <c r="G863" s="99"/>
      <c r="H863" s="99"/>
    </row>
    <row r="864" spans="1:8" s="100" customFormat="1" ht="15.75" x14ac:dyDescent="0.25">
      <c r="A864" s="122" t="s">
        <v>56</v>
      </c>
      <c r="B864" s="31">
        <v>612258</v>
      </c>
      <c r="C864" s="36"/>
      <c r="D864" s="36"/>
      <c r="E864" s="99"/>
      <c r="F864" s="99"/>
      <c r="G864" s="99"/>
      <c r="H864" s="99"/>
    </row>
    <row r="865" spans="1:8" ht="15.75" x14ac:dyDescent="0.25">
      <c r="A865" s="26" t="s">
        <v>226</v>
      </c>
      <c r="B865" s="27">
        <v>3559000</v>
      </c>
      <c r="C865" s="27">
        <v>4000000</v>
      </c>
      <c r="D865" s="27">
        <v>4000000</v>
      </c>
    </row>
    <row r="866" spans="1:8" s="147" customFormat="1" ht="12.75" x14ac:dyDescent="0.2">
      <c r="A866" s="144" t="s">
        <v>182</v>
      </c>
      <c r="B866" s="145">
        <v>3559000</v>
      </c>
      <c r="C866" s="145">
        <v>4000000</v>
      </c>
      <c r="D866" s="145">
        <v>4000000</v>
      </c>
      <c r="E866" s="146"/>
      <c r="F866" s="146"/>
      <c r="G866" s="146"/>
      <c r="H866" s="146"/>
    </row>
    <row r="867" spans="1:8" ht="15.75" x14ac:dyDescent="0.25">
      <c r="A867" s="140" t="s">
        <v>59</v>
      </c>
      <c r="B867" s="29">
        <v>559000</v>
      </c>
      <c r="C867" s="29">
        <v>0</v>
      </c>
      <c r="D867" s="29">
        <v>0</v>
      </c>
    </row>
    <row r="868" spans="1:8" ht="15.75" x14ac:dyDescent="0.25">
      <c r="A868" s="122" t="s">
        <v>60</v>
      </c>
      <c r="B868" s="31">
        <v>559000</v>
      </c>
      <c r="C868" s="36"/>
      <c r="D868" s="36"/>
    </row>
    <row r="869" spans="1:8" s="97" customFormat="1" ht="15.75" x14ac:dyDescent="0.25">
      <c r="A869" s="140" t="s">
        <v>93</v>
      </c>
      <c r="B869" s="29">
        <v>3000000</v>
      </c>
      <c r="C869" s="29">
        <v>4000000</v>
      </c>
      <c r="D869" s="29">
        <v>4000000</v>
      </c>
      <c r="E869" s="96"/>
      <c r="F869" s="96"/>
      <c r="G869" s="96"/>
      <c r="H869" s="96"/>
    </row>
    <row r="870" spans="1:8" ht="31.5" x14ac:dyDescent="0.25">
      <c r="A870" s="122" t="s">
        <v>94</v>
      </c>
      <c r="B870" s="31">
        <v>3000000</v>
      </c>
      <c r="C870" s="36"/>
      <c r="D870" s="36"/>
    </row>
    <row r="871" spans="1:8" ht="15.75" x14ac:dyDescent="0.25">
      <c r="A871" s="122"/>
      <c r="B871" s="31"/>
      <c r="C871" s="36"/>
      <c r="D871" s="36"/>
    </row>
    <row r="872" spans="1:8" ht="15.75" x14ac:dyDescent="0.25">
      <c r="A872" s="122"/>
      <c r="B872" s="31"/>
      <c r="C872" s="36"/>
      <c r="D872" s="36"/>
    </row>
    <row r="873" spans="1:8" s="100" customFormat="1" ht="15.75" x14ac:dyDescent="0.25">
      <c r="A873" s="28" t="s">
        <v>227</v>
      </c>
      <c r="B873" s="29">
        <v>10850764</v>
      </c>
      <c r="C873" s="29">
        <v>10619590</v>
      </c>
      <c r="D873" s="29">
        <v>10619590</v>
      </c>
      <c r="E873" s="99"/>
      <c r="F873" s="99"/>
      <c r="G873" s="99"/>
      <c r="H873" s="99"/>
    </row>
    <row r="874" spans="1:8" s="147" customFormat="1" ht="12.75" x14ac:dyDescent="0.2">
      <c r="A874" s="144" t="s">
        <v>105</v>
      </c>
      <c r="B874" s="145">
        <v>2747174</v>
      </c>
      <c r="C874" s="145">
        <v>2516000</v>
      </c>
      <c r="D874" s="145">
        <v>2516000</v>
      </c>
      <c r="E874" s="146"/>
      <c r="F874" s="146"/>
      <c r="G874" s="146"/>
      <c r="H874" s="146"/>
    </row>
    <row r="875" spans="1:8" s="147" customFormat="1" ht="12.75" x14ac:dyDescent="0.2">
      <c r="A875" s="144" t="s">
        <v>182</v>
      </c>
      <c r="B875" s="145">
        <v>8103590</v>
      </c>
      <c r="C875" s="145">
        <v>8103590</v>
      </c>
      <c r="D875" s="145">
        <v>8103590</v>
      </c>
      <c r="E875" s="146"/>
      <c r="F875" s="146"/>
      <c r="G875" s="146"/>
      <c r="H875" s="146"/>
    </row>
    <row r="876" spans="1:8" s="147" customFormat="1" ht="12.75" x14ac:dyDescent="0.2">
      <c r="A876" s="144"/>
      <c r="B876" s="145"/>
      <c r="C876" s="145"/>
      <c r="D876" s="145"/>
      <c r="E876" s="146"/>
      <c r="F876" s="146"/>
      <c r="G876" s="146"/>
      <c r="H876" s="146"/>
    </row>
    <row r="877" spans="1:8" ht="15.75" x14ac:dyDescent="0.25">
      <c r="A877" s="28" t="s">
        <v>228</v>
      </c>
      <c r="B877" s="29">
        <v>625000</v>
      </c>
      <c r="C877" s="29">
        <v>635000</v>
      </c>
      <c r="D877" s="29">
        <v>635000</v>
      </c>
    </row>
    <row r="878" spans="1:8" ht="15.75" x14ac:dyDescent="0.25">
      <c r="A878" s="26" t="s">
        <v>229</v>
      </c>
      <c r="B878" s="27">
        <v>450000</v>
      </c>
      <c r="C878" s="27">
        <v>450000</v>
      </c>
      <c r="D878" s="27">
        <v>450000</v>
      </c>
    </row>
    <row r="879" spans="1:8" s="147" customFormat="1" ht="12.75" x14ac:dyDescent="0.2">
      <c r="A879" s="144" t="s">
        <v>105</v>
      </c>
      <c r="B879" s="145">
        <v>450000</v>
      </c>
      <c r="C879" s="145">
        <v>450000</v>
      </c>
      <c r="D879" s="145">
        <v>450000</v>
      </c>
      <c r="E879" s="146"/>
      <c r="F879" s="146"/>
      <c r="G879" s="146"/>
      <c r="H879" s="146"/>
    </row>
    <row r="880" spans="1:8" ht="15.75" x14ac:dyDescent="0.25">
      <c r="A880" s="140" t="s">
        <v>71</v>
      </c>
      <c r="B880" s="29">
        <v>450000</v>
      </c>
      <c r="C880" s="29">
        <v>450000</v>
      </c>
      <c r="D880" s="29">
        <v>450000</v>
      </c>
    </row>
    <row r="881" spans="1:8" s="100" customFormat="1" ht="15.75" x14ac:dyDescent="0.25">
      <c r="A881" s="122" t="s">
        <v>72</v>
      </c>
      <c r="B881" s="31">
        <v>450000</v>
      </c>
      <c r="C881" s="36"/>
      <c r="D881" s="36"/>
      <c r="E881" s="99"/>
      <c r="F881" s="99"/>
      <c r="G881" s="99"/>
      <c r="H881" s="99"/>
    </row>
    <row r="882" spans="1:8" ht="18" customHeight="1" x14ac:dyDescent="0.25">
      <c r="A882" s="26" t="s">
        <v>230</v>
      </c>
      <c r="B882" s="27">
        <v>5000</v>
      </c>
      <c r="C882" s="27">
        <v>5000</v>
      </c>
      <c r="D882" s="27">
        <v>5000</v>
      </c>
    </row>
    <row r="883" spans="1:8" s="147" customFormat="1" ht="12.75" x14ac:dyDescent="0.2">
      <c r="A883" s="144" t="s">
        <v>105</v>
      </c>
      <c r="B883" s="145">
        <v>5000</v>
      </c>
      <c r="C883" s="145">
        <v>5000</v>
      </c>
      <c r="D883" s="145">
        <v>5000</v>
      </c>
      <c r="E883" s="146"/>
      <c r="F883" s="146"/>
      <c r="G883" s="146"/>
      <c r="H883" s="146"/>
    </row>
    <row r="884" spans="1:8" s="100" customFormat="1" ht="15.75" x14ac:dyDescent="0.25">
      <c r="A884" s="140" t="s">
        <v>53</v>
      </c>
      <c r="B884" s="29">
        <v>5000</v>
      </c>
      <c r="C884" s="29">
        <v>5000</v>
      </c>
      <c r="D884" s="29">
        <v>5000</v>
      </c>
      <c r="E884" s="99"/>
      <c r="F884" s="99"/>
      <c r="G884" s="99"/>
      <c r="H884" s="99"/>
    </row>
    <row r="885" spans="1:8" ht="15.75" x14ac:dyDescent="0.25">
      <c r="A885" s="122" t="s">
        <v>55</v>
      </c>
      <c r="B885" s="31">
        <v>1000</v>
      </c>
      <c r="C885" s="36"/>
      <c r="D885" s="36"/>
    </row>
    <row r="886" spans="1:8" s="100" customFormat="1" ht="15.75" x14ac:dyDescent="0.25">
      <c r="A886" s="122" t="s">
        <v>56</v>
      </c>
      <c r="B886" s="31">
        <v>1000</v>
      </c>
      <c r="C886" s="36"/>
      <c r="D886" s="36"/>
      <c r="E886" s="99"/>
      <c r="F886" s="99"/>
      <c r="G886" s="99"/>
      <c r="H886" s="99"/>
    </row>
    <row r="887" spans="1:8" ht="15.75" x14ac:dyDescent="0.25">
      <c r="A887" s="122" t="s">
        <v>57</v>
      </c>
      <c r="B887" s="31">
        <v>1000</v>
      </c>
      <c r="C887" s="36"/>
      <c r="D887" s="36"/>
    </row>
    <row r="888" spans="1:8" ht="15.75" x14ac:dyDescent="0.25">
      <c r="A888" s="122" t="s">
        <v>58</v>
      </c>
      <c r="B888" s="31">
        <v>2000</v>
      </c>
      <c r="C888" s="36"/>
      <c r="D888" s="36"/>
    </row>
    <row r="889" spans="1:8" s="100" customFormat="1" ht="16.5" customHeight="1" x14ac:dyDescent="0.25">
      <c r="A889" s="26" t="s">
        <v>231</v>
      </c>
      <c r="B889" s="27">
        <v>170000</v>
      </c>
      <c r="C889" s="27">
        <v>180000</v>
      </c>
      <c r="D889" s="27">
        <v>180000</v>
      </c>
      <c r="E889" s="99"/>
      <c r="F889" s="99"/>
      <c r="G889" s="99"/>
      <c r="H889" s="99"/>
    </row>
    <row r="890" spans="1:8" s="147" customFormat="1" ht="12.75" x14ac:dyDescent="0.2">
      <c r="A890" s="144" t="s">
        <v>105</v>
      </c>
      <c r="B890" s="145">
        <v>170000</v>
      </c>
      <c r="C890" s="145">
        <v>180000</v>
      </c>
      <c r="D890" s="145">
        <v>180000</v>
      </c>
      <c r="E890" s="146"/>
      <c r="F890" s="146"/>
      <c r="G890" s="146"/>
      <c r="H890" s="146"/>
    </row>
    <row r="891" spans="1:8" s="100" customFormat="1" ht="15.75" x14ac:dyDescent="0.25">
      <c r="A891" s="140" t="s">
        <v>71</v>
      </c>
      <c r="B891" s="29">
        <v>170000</v>
      </c>
      <c r="C891" s="29">
        <v>180000</v>
      </c>
      <c r="D891" s="29">
        <v>180000</v>
      </c>
      <c r="E891" s="99"/>
      <c r="F891" s="99"/>
      <c r="G891" s="99"/>
      <c r="H891" s="99"/>
    </row>
    <row r="892" spans="1:8" ht="15.75" x14ac:dyDescent="0.25">
      <c r="A892" s="122" t="s">
        <v>72</v>
      </c>
      <c r="B892" s="31">
        <v>170000</v>
      </c>
      <c r="C892" s="36"/>
      <c r="D892" s="36"/>
    </row>
    <row r="893" spans="1:8" ht="15.75" x14ac:dyDescent="0.25">
      <c r="A893" s="122"/>
      <c r="B893" s="31"/>
      <c r="C893" s="36"/>
      <c r="D893" s="36"/>
    </row>
    <row r="894" spans="1:8" s="100" customFormat="1" ht="24.75" customHeight="1" x14ac:dyDescent="0.25">
      <c r="A894" s="28" t="s">
        <v>232</v>
      </c>
      <c r="B894" s="29">
        <v>1791000</v>
      </c>
      <c r="C894" s="29">
        <v>1781000</v>
      </c>
      <c r="D894" s="29">
        <v>1781000</v>
      </c>
      <c r="E894" s="99"/>
      <c r="F894" s="99"/>
      <c r="G894" s="99"/>
      <c r="H894" s="99"/>
    </row>
    <row r="895" spans="1:8" ht="20.25" customHeight="1" x14ac:dyDescent="0.25">
      <c r="A895" s="26" t="s">
        <v>233</v>
      </c>
      <c r="B895" s="27">
        <v>979000</v>
      </c>
      <c r="C895" s="27">
        <v>979000</v>
      </c>
      <c r="D895" s="27">
        <v>979000</v>
      </c>
    </row>
    <row r="896" spans="1:8" s="147" customFormat="1" ht="12.75" x14ac:dyDescent="0.2">
      <c r="A896" s="144" t="s">
        <v>105</v>
      </c>
      <c r="B896" s="145">
        <v>979000</v>
      </c>
      <c r="C896" s="145">
        <v>979000</v>
      </c>
      <c r="D896" s="145">
        <v>979000</v>
      </c>
      <c r="E896" s="146"/>
      <c r="F896" s="146"/>
      <c r="G896" s="146"/>
      <c r="H896" s="146"/>
    </row>
    <row r="897" spans="1:8" s="112" customFormat="1" ht="15.75" x14ac:dyDescent="0.25">
      <c r="A897" s="140" t="s">
        <v>71</v>
      </c>
      <c r="B897" s="29">
        <v>979000</v>
      </c>
      <c r="C897" s="29">
        <v>979000</v>
      </c>
      <c r="D897" s="29">
        <v>979000</v>
      </c>
      <c r="E897" s="111"/>
      <c r="F897" s="111"/>
      <c r="G897" s="111"/>
      <c r="H897" s="111"/>
    </row>
    <row r="898" spans="1:8" ht="15.75" x14ac:dyDescent="0.25">
      <c r="A898" s="122" t="s">
        <v>72</v>
      </c>
      <c r="B898" s="31">
        <v>979000</v>
      </c>
      <c r="C898" s="36"/>
      <c r="D898" s="36"/>
    </row>
    <row r="899" spans="1:8" s="100" customFormat="1" ht="20.25" customHeight="1" x14ac:dyDescent="0.25">
      <c r="A899" s="26" t="s">
        <v>234</v>
      </c>
      <c r="B899" s="27">
        <v>500000</v>
      </c>
      <c r="C899" s="27">
        <v>500000</v>
      </c>
      <c r="D899" s="27">
        <v>500000</v>
      </c>
      <c r="E899" s="99"/>
      <c r="F899" s="99"/>
      <c r="G899" s="99"/>
      <c r="H899" s="99"/>
    </row>
    <row r="900" spans="1:8" s="147" customFormat="1" ht="12.75" x14ac:dyDescent="0.2">
      <c r="A900" s="144" t="s">
        <v>105</v>
      </c>
      <c r="B900" s="145">
        <v>500000</v>
      </c>
      <c r="C900" s="145">
        <v>500000</v>
      </c>
      <c r="D900" s="145">
        <v>500000</v>
      </c>
      <c r="E900" s="146"/>
      <c r="F900" s="146"/>
      <c r="G900" s="146"/>
      <c r="H900" s="146"/>
    </row>
    <row r="901" spans="1:8" ht="15.75" x14ac:dyDescent="0.25">
      <c r="A901" s="140" t="s">
        <v>71</v>
      </c>
      <c r="B901" s="29">
        <v>500000</v>
      </c>
      <c r="C901" s="29">
        <v>500000</v>
      </c>
      <c r="D901" s="29">
        <v>500000</v>
      </c>
    </row>
    <row r="902" spans="1:8" ht="15.75" x14ac:dyDescent="0.25">
      <c r="A902" s="122" t="s">
        <v>72</v>
      </c>
      <c r="B902" s="31">
        <v>500000</v>
      </c>
      <c r="C902" s="36"/>
      <c r="D902" s="36"/>
    </row>
    <row r="903" spans="1:8" s="100" customFormat="1" ht="18" customHeight="1" x14ac:dyDescent="0.25">
      <c r="A903" s="26" t="s">
        <v>235</v>
      </c>
      <c r="B903" s="27">
        <v>292000</v>
      </c>
      <c r="C903" s="27">
        <v>282000</v>
      </c>
      <c r="D903" s="27">
        <v>282000</v>
      </c>
      <c r="E903" s="99"/>
      <c r="F903" s="99"/>
      <c r="G903" s="99"/>
      <c r="H903" s="99"/>
    </row>
    <row r="904" spans="1:8" s="147" customFormat="1" ht="12.75" x14ac:dyDescent="0.2">
      <c r="A904" s="144" t="s">
        <v>105</v>
      </c>
      <c r="B904" s="145">
        <v>292000</v>
      </c>
      <c r="C904" s="145">
        <v>282000</v>
      </c>
      <c r="D904" s="145">
        <v>282000</v>
      </c>
      <c r="E904" s="146"/>
      <c r="F904" s="146"/>
      <c r="G904" s="146"/>
      <c r="H904" s="146"/>
    </row>
    <row r="905" spans="1:8" ht="15.75" x14ac:dyDescent="0.25">
      <c r="A905" s="140" t="s">
        <v>69</v>
      </c>
      <c r="B905" s="29">
        <v>142000</v>
      </c>
      <c r="C905" s="29">
        <v>132000</v>
      </c>
      <c r="D905" s="29">
        <v>132000</v>
      </c>
    </row>
    <row r="906" spans="1:8" ht="15.75" x14ac:dyDescent="0.25">
      <c r="A906" s="122" t="s">
        <v>70</v>
      </c>
      <c r="B906" s="31">
        <v>142000</v>
      </c>
      <c r="C906" s="36"/>
      <c r="D906" s="36"/>
    </row>
    <row r="907" spans="1:8" ht="15.75" x14ac:dyDescent="0.25">
      <c r="A907" s="140" t="s">
        <v>71</v>
      </c>
      <c r="B907" s="29">
        <v>150000</v>
      </c>
      <c r="C907" s="29">
        <v>150000</v>
      </c>
      <c r="D907" s="29">
        <v>150000</v>
      </c>
    </row>
    <row r="908" spans="1:8" ht="15.75" x14ac:dyDescent="0.25">
      <c r="A908" s="122" t="s">
        <v>72</v>
      </c>
      <c r="B908" s="31">
        <v>150000</v>
      </c>
      <c r="C908" s="36"/>
      <c r="D908" s="36"/>
    </row>
    <row r="909" spans="1:8" ht="20.25" customHeight="1" x14ac:dyDescent="0.25">
      <c r="A909" s="26" t="s">
        <v>236</v>
      </c>
      <c r="B909" s="27">
        <v>20000</v>
      </c>
      <c r="C909" s="27">
        <v>20000</v>
      </c>
      <c r="D909" s="27">
        <v>20000</v>
      </c>
    </row>
    <row r="910" spans="1:8" s="147" customFormat="1" ht="12.75" x14ac:dyDescent="0.2">
      <c r="A910" s="144" t="s">
        <v>105</v>
      </c>
      <c r="B910" s="145">
        <v>20000</v>
      </c>
      <c r="C910" s="145">
        <v>20000</v>
      </c>
      <c r="D910" s="145">
        <v>20000</v>
      </c>
      <c r="E910" s="146"/>
      <c r="F910" s="146"/>
      <c r="G910" s="146"/>
      <c r="H910" s="146"/>
    </row>
    <row r="911" spans="1:8" ht="15.75" x14ac:dyDescent="0.25">
      <c r="A911" s="140" t="s">
        <v>71</v>
      </c>
      <c r="B911" s="29">
        <v>20000</v>
      </c>
      <c r="C911" s="29">
        <v>20000</v>
      </c>
      <c r="D911" s="29">
        <v>20000</v>
      </c>
    </row>
    <row r="912" spans="1:8" ht="15.75" x14ac:dyDescent="0.25">
      <c r="A912" s="122" t="s">
        <v>72</v>
      </c>
      <c r="B912" s="31">
        <v>20000</v>
      </c>
      <c r="C912" s="36"/>
      <c r="D912" s="36"/>
    </row>
    <row r="913" spans="1:8" ht="15.75" x14ac:dyDescent="0.25">
      <c r="A913" s="122"/>
      <c r="B913" s="31"/>
      <c r="C913" s="36"/>
      <c r="D913" s="36"/>
    </row>
    <row r="914" spans="1:8" ht="15.75" x14ac:dyDescent="0.25">
      <c r="A914" s="28" t="s">
        <v>237</v>
      </c>
      <c r="B914" s="29">
        <v>1061550</v>
      </c>
      <c r="C914" s="29">
        <v>1061550</v>
      </c>
      <c r="D914" s="29">
        <v>1061550</v>
      </c>
    </row>
    <row r="915" spans="1:8" s="112" customFormat="1" ht="15.75" x14ac:dyDescent="0.25">
      <c r="A915" s="26" t="s">
        <v>238</v>
      </c>
      <c r="B915" s="27">
        <v>1061550</v>
      </c>
      <c r="C915" s="27">
        <v>1061550</v>
      </c>
      <c r="D915" s="27">
        <v>1061550</v>
      </c>
      <c r="E915" s="111"/>
      <c r="F915" s="111"/>
      <c r="G915" s="111"/>
      <c r="H915" s="111"/>
    </row>
    <row r="916" spans="1:8" s="147" customFormat="1" ht="12.75" x14ac:dyDescent="0.2">
      <c r="A916" s="144" t="s">
        <v>182</v>
      </c>
      <c r="B916" s="145">
        <v>1061550</v>
      </c>
      <c r="C916" s="145">
        <v>1061550</v>
      </c>
      <c r="D916" s="145">
        <v>1061550</v>
      </c>
      <c r="E916" s="146"/>
      <c r="F916" s="146"/>
      <c r="G916" s="146"/>
      <c r="H916" s="146"/>
    </row>
    <row r="917" spans="1:8" s="100" customFormat="1" ht="15.75" x14ac:dyDescent="0.25">
      <c r="A917" s="140" t="s">
        <v>66</v>
      </c>
      <c r="B917" s="29">
        <v>1061550</v>
      </c>
      <c r="C917" s="29">
        <v>1061550</v>
      </c>
      <c r="D917" s="29">
        <v>1061550</v>
      </c>
      <c r="E917" s="99"/>
      <c r="F917" s="99"/>
      <c r="G917" s="99"/>
      <c r="H917" s="99"/>
    </row>
    <row r="918" spans="1:8" ht="15.75" x14ac:dyDescent="0.25">
      <c r="A918" s="122" t="s">
        <v>67</v>
      </c>
      <c r="B918" s="31">
        <v>1061550</v>
      </c>
      <c r="C918" s="36"/>
      <c r="D918" s="36"/>
    </row>
    <row r="919" spans="1:8" ht="15.75" x14ac:dyDescent="0.25">
      <c r="A919" s="122"/>
      <c r="B919" s="31"/>
      <c r="C919" s="36"/>
      <c r="D919" s="36"/>
    </row>
    <row r="920" spans="1:8" s="100" customFormat="1" ht="15.75" x14ac:dyDescent="0.25">
      <c r="A920" s="28" t="s">
        <v>239</v>
      </c>
      <c r="B920" s="29">
        <v>2631274</v>
      </c>
      <c r="C920" s="29">
        <v>2631274</v>
      </c>
      <c r="D920" s="29">
        <v>2631274</v>
      </c>
      <c r="E920" s="99"/>
      <c r="F920" s="99"/>
      <c r="G920" s="99"/>
      <c r="H920" s="99"/>
    </row>
    <row r="921" spans="1:8" ht="15.75" x14ac:dyDescent="0.25">
      <c r="A921" s="26" t="s">
        <v>240</v>
      </c>
      <c r="B921" s="27">
        <v>2631274</v>
      </c>
      <c r="C921" s="27">
        <v>2631274</v>
      </c>
      <c r="D921" s="27">
        <v>2631274</v>
      </c>
    </row>
    <row r="922" spans="1:8" s="147" customFormat="1" ht="12.75" x14ac:dyDescent="0.2">
      <c r="A922" s="144" t="s">
        <v>182</v>
      </c>
      <c r="B922" s="145">
        <v>2631274</v>
      </c>
      <c r="C922" s="145">
        <v>2631274</v>
      </c>
      <c r="D922" s="145">
        <v>2631274</v>
      </c>
      <c r="E922" s="146"/>
      <c r="F922" s="146"/>
      <c r="G922" s="146"/>
      <c r="H922" s="146"/>
    </row>
    <row r="923" spans="1:8" ht="15.75" x14ac:dyDescent="0.25">
      <c r="A923" s="140" t="s">
        <v>66</v>
      </c>
      <c r="B923" s="29">
        <v>2631274</v>
      </c>
      <c r="C923" s="29">
        <v>2631274</v>
      </c>
      <c r="D923" s="29">
        <v>2631274</v>
      </c>
    </row>
    <row r="924" spans="1:8" ht="15.75" x14ac:dyDescent="0.25">
      <c r="A924" s="122" t="s">
        <v>68</v>
      </c>
      <c r="B924" s="31">
        <v>2631274</v>
      </c>
      <c r="C924" s="36"/>
      <c r="D924" s="36"/>
    </row>
    <row r="925" spans="1:8" ht="15.75" x14ac:dyDescent="0.25">
      <c r="A925" s="122"/>
      <c r="B925" s="31"/>
      <c r="C925" s="36"/>
      <c r="D925" s="36"/>
    </row>
    <row r="926" spans="1:8" ht="15.75" x14ac:dyDescent="0.25">
      <c r="A926" s="28" t="s">
        <v>241</v>
      </c>
      <c r="B926" s="29">
        <v>4741940</v>
      </c>
      <c r="C926" s="29">
        <v>4510766</v>
      </c>
      <c r="D926" s="29">
        <v>4510766</v>
      </c>
    </row>
    <row r="927" spans="1:8" s="100" customFormat="1" ht="15.75" x14ac:dyDescent="0.25">
      <c r="A927" s="26" t="s">
        <v>242</v>
      </c>
      <c r="B927" s="27">
        <v>4491940</v>
      </c>
      <c r="C927" s="27">
        <v>4260766</v>
      </c>
      <c r="D927" s="27">
        <v>4260766</v>
      </c>
      <c r="E927" s="99"/>
      <c r="F927" s="99"/>
      <c r="G927" s="99"/>
      <c r="H927" s="99"/>
    </row>
    <row r="928" spans="1:8" s="147" customFormat="1" ht="12.75" x14ac:dyDescent="0.2">
      <c r="A928" s="144" t="s">
        <v>105</v>
      </c>
      <c r="B928" s="145">
        <v>331174</v>
      </c>
      <c r="C928" s="145">
        <v>100000</v>
      </c>
      <c r="D928" s="145">
        <v>100000</v>
      </c>
      <c r="E928" s="146"/>
      <c r="F928" s="146"/>
      <c r="G928" s="146"/>
      <c r="H928" s="146"/>
    </row>
    <row r="929" spans="1:8" s="100" customFormat="1" ht="15.75" x14ac:dyDescent="0.25">
      <c r="A929" s="140" t="s">
        <v>49</v>
      </c>
      <c r="B929" s="29">
        <v>331174</v>
      </c>
      <c r="C929" s="29">
        <v>100000</v>
      </c>
      <c r="D929" s="29">
        <v>100000</v>
      </c>
      <c r="E929" s="99"/>
      <c r="F929" s="99"/>
      <c r="G929" s="99"/>
      <c r="H929" s="99"/>
    </row>
    <row r="930" spans="1:8" ht="15.75" x14ac:dyDescent="0.25">
      <c r="A930" s="122" t="s">
        <v>50</v>
      </c>
      <c r="B930" s="31">
        <v>284735</v>
      </c>
      <c r="C930" s="36"/>
      <c r="D930" s="36"/>
    </row>
    <row r="931" spans="1:8" ht="15.75" x14ac:dyDescent="0.25">
      <c r="A931" s="122" t="s">
        <v>52</v>
      </c>
      <c r="B931" s="31">
        <v>46439</v>
      </c>
      <c r="C931" s="36"/>
      <c r="D931" s="36"/>
    </row>
    <row r="932" spans="1:8" s="147" customFormat="1" ht="12.75" x14ac:dyDescent="0.2">
      <c r="A932" s="144" t="s">
        <v>182</v>
      </c>
      <c r="B932" s="145">
        <v>4160766</v>
      </c>
      <c r="C932" s="145">
        <v>4160766</v>
      </c>
      <c r="D932" s="145">
        <v>4160766</v>
      </c>
      <c r="E932" s="146"/>
      <c r="F932" s="146"/>
      <c r="G932" s="146"/>
      <c r="H932" s="146"/>
    </row>
    <row r="933" spans="1:8" s="100" customFormat="1" ht="15.75" x14ac:dyDescent="0.25">
      <c r="A933" s="140" t="s">
        <v>49</v>
      </c>
      <c r="B933" s="29">
        <v>4160766</v>
      </c>
      <c r="C933" s="29">
        <v>4160766</v>
      </c>
      <c r="D933" s="29">
        <v>4160766</v>
      </c>
      <c r="E933" s="99"/>
      <c r="F933" s="99"/>
      <c r="G933" s="99"/>
      <c r="H933" s="99"/>
    </row>
    <row r="934" spans="1:8" s="77" customFormat="1" ht="15.75" x14ac:dyDescent="0.25">
      <c r="A934" s="122" t="s">
        <v>50</v>
      </c>
      <c r="B934" s="31">
        <v>3600000</v>
      </c>
      <c r="C934" s="36"/>
      <c r="D934" s="36"/>
      <c r="E934" s="76"/>
      <c r="F934" s="76"/>
      <c r="G934" s="76"/>
      <c r="H934" s="76"/>
    </row>
    <row r="935" spans="1:8" s="100" customFormat="1" ht="15.75" x14ac:dyDescent="0.25">
      <c r="A935" s="122" t="s">
        <v>52</v>
      </c>
      <c r="B935" s="31">
        <v>560766</v>
      </c>
      <c r="C935" s="36"/>
      <c r="D935" s="36"/>
      <c r="E935" s="99"/>
      <c r="F935" s="99"/>
      <c r="G935" s="99"/>
      <c r="H935" s="99"/>
    </row>
    <row r="936" spans="1:8" s="110" customFormat="1" ht="15.75" x14ac:dyDescent="0.25">
      <c r="A936" s="26" t="s">
        <v>243</v>
      </c>
      <c r="B936" s="27">
        <v>250000</v>
      </c>
      <c r="C936" s="27">
        <v>250000</v>
      </c>
      <c r="D936" s="27">
        <v>250000</v>
      </c>
      <c r="E936" s="109"/>
      <c r="F936" s="109"/>
      <c r="G936" s="109"/>
      <c r="H936" s="109"/>
    </row>
    <row r="937" spans="1:8" s="147" customFormat="1" ht="12.75" x14ac:dyDescent="0.2">
      <c r="A937" s="144" t="s">
        <v>182</v>
      </c>
      <c r="B937" s="145">
        <v>250000</v>
      </c>
      <c r="C937" s="145">
        <v>250000</v>
      </c>
      <c r="D937" s="145">
        <v>250000</v>
      </c>
      <c r="E937" s="146"/>
      <c r="F937" s="146"/>
      <c r="G937" s="146"/>
      <c r="H937" s="146"/>
    </row>
    <row r="938" spans="1:8" s="100" customFormat="1" ht="15.75" x14ac:dyDescent="0.25">
      <c r="A938" s="140" t="s">
        <v>53</v>
      </c>
      <c r="B938" s="29">
        <v>120000</v>
      </c>
      <c r="C938" s="29">
        <v>120000</v>
      </c>
      <c r="D938" s="29">
        <v>120000</v>
      </c>
      <c r="E938" s="99"/>
      <c r="F938" s="99"/>
      <c r="G938" s="99"/>
      <c r="H938" s="99"/>
    </row>
    <row r="939" spans="1:8" s="100" customFormat="1" ht="15.75" x14ac:dyDescent="0.25">
      <c r="A939" s="122" t="s">
        <v>56</v>
      </c>
      <c r="B939" s="31">
        <v>120000</v>
      </c>
      <c r="C939" s="36"/>
      <c r="D939" s="36"/>
      <c r="E939" s="99"/>
      <c r="F939" s="99"/>
      <c r="G939" s="99"/>
      <c r="H939" s="99"/>
    </row>
    <row r="940" spans="1:8" ht="15.75" x14ac:dyDescent="0.25">
      <c r="A940" s="140" t="s">
        <v>77</v>
      </c>
      <c r="B940" s="29">
        <v>130000</v>
      </c>
      <c r="C940" s="29">
        <v>130000</v>
      </c>
      <c r="D940" s="29">
        <v>130000</v>
      </c>
    </row>
    <row r="941" spans="1:8" ht="15.75" x14ac:dyDescent="0.25">
      <c r="A941" s="122" t="s">
        <v>79</v>
      </c>
      <c r="B941" s="31">
        <v>130000</v>
      </c>
      <c r="C941" s="36"/>
      <c r="D941" s="36"/>
    </row>
    <row r="942" spans="1:8" ht="15.75" x14ac:dyDescent="0.25">
      <c r="A942" s="122"/>
      <c r="B942" s="31"/>
      <c r="C942" s="36"/>
      <c r="D942" s="36"/>
    </row>
    <row r="943" spans="1:8" ht="15.75" x14ac:dyDescent="0.25">
      <c r="A943" s="122"/>
      <c r="B943" s="31"/>
      <c r="C943" s="36"/>
      <c r="D943" s="36"/>
    </row>
    <row r="944" spans="1:8" ht="15.75" x14ac:dyDescent="0.25">
      <c r="A944" s="122"/>
      <c r="B944" s="31"/>
      <c r="C944" s="36"/>
      <c r="D944" s="36"/>
    </row>
    <row r="945" spans="1:8" ht="15.75" x14ac:dyDescent="0.25">
      <c r="A945" s="122"/>
      <c r="B945" s="31"/>
      <c r="C945" s="36"/>
      <c r="D945" s="36"/>
    </row>
    <row r="946" spans="1:8" ht="15.75" x14ac:dyDescent="0.25">
      <c r="A946" s="122"/>
      <c r="B946" s="31"/>
      <c r="C946" s="36"/>
      <c r="D946" s="36"/>
    </row>
    <row r="947" spans="1:8" s="112" customFormat="1" ht="31.5" x14ac:dyDescent="0.25">
      <c r="A947" s="67" t="s">
        <v>244</v>
      </c>
      <c r="B947" s="68">
        <f>B948+B1005+B1032</f>
        <v>13307180</v>
      </c>
      <c r="C947" s="68">
        <f t="shared" ref="C947:D947" si="0">C948+C1005+C1032</f>
        <v>4929452</v>
      </c>
      <c r="D947" s="68">
        <f t="shared" si="0"/>
        <v>4866500</v>
      </c>
      <c r="E947" s="111"/>
      <c r="F947" s="111"/>
      <c r="G947" s="111"/>
      <c r="H947" s="111"/>
    </row>
    <row r="948" spans="1:8" ht="31.5" x14ac:dyDescent="0.25">
      <c r="A948" s="28" t="s">
        <v>245</v>
      </c>
      <c r="B948" s="29">
        <f>B949+B950+B951</f>
        <v>9640000</v>
      </c>
      <c r="C948" s="29">
        <f t="shared" ref="C948:D948" si="1">C949+C950+C951</f>
        <v>1076500</v>
      </c>
      <c r="D948" s="29">
        <f t="shared" si="1"/>
        <v>1076500</v>
      </c>
    </row>
    <row r="949" spans="1:8" s="147" customFormat="1" ht="15" customHeight="1" x14ac:dyDescent="0.2">
      <c r="A949" s="144" t="s">
        <v>105</v>
      </c>
      <c r="B949" s="145">
        <f>1100000+1555000</f>
        <v>2655000</v>
      </c>
      <c r="C949" s="145">
        <v>1036500</v>
      </c>
      <c r="D949" s="145">
        <v>1036500</v>
      </c>
      <c r="E949" s="146"/>
      <c r="F949" s="146"/>
      <c r="G949" s="146"/>
      <c r="H949" s="146"/>
    </row>
    <row r="950" spans="1:8" s="147" customFormat="1" ht="15" customHeight="1" x14ac:dyDescent="0.2">
      <c r="A950" s="144" t="s">
        <v>137</v>
      </c>
      <c r="B950" s="145">
        <f>40000+945000</f>
        <v>985000</v>
      </c>
      <c r="C950" s="145">
        <v>40000</v>
      </c>
      <c r="D950" s="145">
        <v>40000</v>
      </c>
      <c r="E950" s="146"/>
      <c r="F950" s="146"/>
      <c r="G950" s="146"/>
      <c r="H950" s="146"/>
    </row>
    <row r="951" spans="1:8" s="147" customFormat="1" ht="15" customHeight="1" x14ac:dyDescent="0.2">
      <c r="A951" s="144" t="s">
        <v>124</v>
      </c>
      <c r="B951" s="145">
        <v>6000000</v>
      </c>
      <c r="C951" s="145">
        <v>0</v>
      </c>
      <c r="D951" s="145">
        <v>0</v>
      </c>
      <c r="E951" s="146"/>
      <c r="F951" s="146"/>
      <c r="G951" s="146"/>
      <c r="H951" s="146"/>
    </row>
    <row r="952" spans="1:8" s="77" customFormat="1" ht="8.25" customHeight="1" x14ac:dyDescent="0.25">
      <c r="A952" s="141"/>
      <c r="B952" s="142"/>
      <c r="C952" s="142"/>
      <c r="D952" s="142"/>
      <c r="E952" s="76"/>
      <c r="F952" s="76"/>
      <c r="G952" s="76"/>
      <c r="H952" s="76"/>
    </row>
    <row r="953" spans="1:8" s="100" customFormat="1" ht="15" customHeight="1" x14ac:dyDescent="0.25">
      <c r="A953" s="28" t="s">
        <v>125</v>
      </c>
      <c r="B953" s="29">
        <f>B954+B962+B966+B973</f>
        <v>8763500</v>
      </c>
      <c r="C953" s="29">
        <f t="shared" ref="C953:D953" si="2">C954+C962+C966+C973</f>
        <v>200000</v>
      </c>
      <c r="D953" s="29">
        <f t="shared" si="2"/>
        <v>200000</v>
      </c>
      <c r="E953" s="99"/>
      <c r="F953" s="159"/>
      <c r="G953" s="99"/>
      <c r="H953" s="99"/>
    </row>
    <row r="954" spans="1:8" s="112" customFormat="1" ht="15" customHeight="1" x14ac:dyDescent="0.25">
      <c r="A954" s="26" t="s">
        <v>126</v>
      </c>
      <c r="B954" s="27">
        <v>50000</v>
      </c>
      <c r="C954" s="27">
        <v>50000</v>
      </c>
      <c r="D954" s="27">
        <v>50000</v>
      </c>
      <c r="E954" s="111"/>
      <c r="F954" s="111"/>
      <c r="G954" s="111"/>
      <c r="H954" s="111"/>
    </row>
    <row r="955" spans="1:8" s="147" customFormat="1" ht="15" customHeight="1" x14ac:dyDescent="0.2">
      <c r="A955" s="144" t="s">
        <v>105</v>
      </c>
      <c r="B955" s="145">
        <v>50000</v>
      </c>
      <c r="C955" s="145">
        <v>50000</v>
      </c>
      <c r="D955" s="145">
        <v>50000</v>
      </c>
      <c r="E955" s="146"/>
      <c r="F955" s="146"/>
      <c r="G955" s="146"/>
      <c r="H955" s="146"/>
    </row>
    <row r="956" spans="1:8" s="100" customFormat="1" ht="15" customHeight="1" x14ac:dyDescent="0.25">
      <c r="A956" s="140" t="s">
        <v>53</v>
      </c>
      <c r="B956" s="29">
        <v>40000</v>
      </c>
      <c r="C956" s="29">
        <v>40000</v>
      </c>
      <c r="D956" s="29">
        <v>40000</v>
      </c>
      <c r="E956" s="99"/>
      <c r="F956" s="99"/>
      <c r="G956" s="99"/>
      <c r="H956" s="99"/>
    </row>
    <row r="957" spans="1:8" ht="15" customHeight="1" x14ac:dyDescent="0.25">
      <c r="A957" s="122" t="s">
        <v>54</v>
      </c>
      <c r="B957" s="31">
        <v>13000</v>
      </c>
      <c r="C957" s="36"/>
      <c r="D957" s="36"/>
    </row>
    <row r="958" spans="1:8" ht="15" customHeight="1" x14ac:dyDescent="0.25">
      <c r="A958" s="122" t="s">
        <v>55</v>
      </c>
      <c r="B958" s="31">
        <v>22000</v>
      </c>
      <c r="C958" s="36"/>
      <c r="D958" s="36"/>
    </row>
    <row r="959" spans="1:8" ht="15" customHeight="1" x14ac:dyDescent="0.25">
      <c r="A959" s="122" t="s">
        <v>58</v>
      </c>
      <c r="B959" s="31">
        <v>5000</v>
      </c>
      <c r="C959" s="36"/>
      <c r="D959" s="36"/>
    </row>
    <row r="960" spans="1:8" s="100" customFormat="1" ht="15" customHeight="1" x14ac:dyDescent="0.25">
      <c r="A960" s="140" t="s">
        <v>69</v>
      </c>
      <c r="B960" s="29">
        <v>10000</v>
      </c>
      <c r="C960" s="29">
        <v>10000</v>
      </c>
      <c r="D960" s="29">
        <v>10000</v>
      </c>
      <c r="E960" s="99"/>
      <c r="F960" s="99"/>
      <c r="G960" s="99"/>
      <c r="H960" s="99"/>
    </row>
    <row r="961" spans="1:8" ht="15" customHeight="1" x14ac:dyDescent="0.25">
      <c r="A961" s="122" t="s">
        <v>70</v>
      </c>
      <c r="B961" s="31">
        <v>10000</v>
      </c>
      <c r="C961" s="36"/>
      <c r="D961" s="36"/>
    </row>
    <row r="962" spans="1:8" ht="15" customHeight="1" x14ac:dyDescent="0.25">
      <c r="A962" s="26" t="s">
        <v>246</v>
      </c>
      <c r="B962" s="27">
        <v>150000</v>
      </c>
      <c r="C962" s="27">
        <v>150000</v>
      </c>
      <c r="D962" s="27">
        <v>150000</v>
      </c>
    </row>
    <row r="963" spans="1:8" s="147" customFormat="1" ht="15" customHeight="1" x14ac:dyDescent="0.2">
      <c r="A963" s="144" t="s">
        <v>105</v>
      </c>
      <c r="B963" s="145">
        <v>150000</v>
      </c>
      <c r="C963" s="145">
        <v>150000</v>
      </c>
      <c r="D963" s="145">
        <v>150000</v>
      </c>
      <c r="E963" s="146"/>
      <c r="F963" s="146"/>
      <c r="G963" s="146"/>
      <c r="H963" s="146"/>
    </row>
    <row r="964" spans="1:8" ht="15" customHeight="1" x14ac:dyDescent="0.25">
      <c r="A964" s="140" t="s">
        <v>53</v>
      </c>
      <c r="B964" s="29">
        <v>150000</v>
      </c>
      <c r="C964" s="29">
        <v>150000</v>
      </c>
      <c r="D964" s="29">
        <v>150000</v>
      </c>
    </row>
    <row r="965" spans="1:8" s="100" customFormat="1" ht="15" customHeight="1" x14ac:dyDescent="0.25">
      <c r="A965" s="122" t="s">
        <v>56</v>
      </c>
      <c r="B965" s="31">
        <v>150000</v>
      </c>
      <c r="C965" s="36"/>
      <c r="D965" s="36"/>
      <c r="E965" s="99"/>
      <c r="F965" s="99"/>
      <c r="G965" s="99"/>
      <c r="H965" s="99"/>
    </row>
    <row r="966" spans="1:8" s="100" customFormat="1" ht="15" customHeight="1" x14ac:dyDescent="0.25">
      <c r="A966" s="26" t="s">
        <v>384</v>
      </c>
      <c r="B966" s="27">
        <f>B967+B970</f>
        <v>2500000</v>
      </c>
      <c r="C966" s="27">
        <f t="shared" ref="C966:D966" si="3">C967+C970</f>
        <v>0</v>
      </c>
      <c r="D966" s="27">
        <f t="shared" si="3"/>
        <v>0</v>
      </c>
      <c r="E966" s="99"/>
      <c r="F966" s="99"/>
      <c r="G966" s="99"/>
      <c r="H966" s="99"/>
    </row>
    <row r="967" spans="1:8" s="100" customFormat="1" ht="15" customHeight="1" x14ac:dyDescent="0.25">
      <c r="A967" s="144" t="s">
        <v>105</v>
      </c>
      <c r="B967" s="145">
        <f>B968</f>
        <v>1555000</v>
      </c>
      <c r="C967" s="145">
        <f t="shared" ref="C967:D968" si="4">C968</f>
        <v>0</v>
      </c>
      <c r="D967" s="145">
        <f t="shared" si="4"/>
        <v>0</v>
      </c>
      <c r="E967" s="99"/>
      <c r="F967" s="99"/>
      <c r="G967" s="99"/>
      <c r="H967" s="99"/>
    </row>
    <row r="968" spans="1:8" s="100" customFormat="1" ht="15" customHeight="1" x14ac:dyDescent="0.25">
      <c r="A968" s="140" t="s">
        <v>83</v>
      </c>
      <c r="B968" s="29">
        <f>B969</f>
        <v>1555000</v>
      </c>
      <c r="C968" s="29">
        <f t="shared" si="4"/>
        <v>0</v>
      </c>
      <c r="D968" s="29">
        <f t="shared" si="4"/>
        <v>0</v>
      </c>
      <c r="E968" s="99"/>
      <c r="F968" s="99"/>
      <c r="G968" s="99"/>
      <c r="H968" s="99"/>
    </row>
    <row r="969" spans="1:8" s="100" customFormat="1" ht="15" customHeight="1" x14ac:dyDescent="0.25">
      <c r="A969" s="122" t="s">
        <v>84</v>
      </c>
      <c r="B969" s="31">
        <v>1555000</v>
      </c>
      <c r="C969" s="36"/>
      <c r="D969" s="36"/>
      <c r="E969" s="99"/>
      <c r="F969" s="99"/>
      <c r="G969" s="99"/>
      <c r="H969" s="99"/>
    </row>
    <row r="970" spans="1:8" s="100" customFormat="1" ht="15" customHeight="1" x14ac:dyDescent="0.25">
      <c r="A970" s="144" t="s">
        <v>137</v>
      </c>
      <c r="B970" s="145">
        <f>B971</f>
        <v>945000</v>
      </c>
      <c r="C970" s="145">
        <f t="shared" ref="C970:D971" si="5">C971</f>
        <v>0</v>
      </c>
      <c r="D970" s="145">
        <f t="shared" si="5"/>
        <v>0</v>
      </c>
      <c r="E970" s="99"/>
      <c r="F970" s="99"/>
      <c r="G970" s="99"/>
      <c r="H970" s="99"/>
    </row>
    <row r="971" spans="1:8" s="100" customFormat="1" ht="15" customHeight="1" x14ac:dyDescent="0.25">
      <c r="A971" s="140" t="s">
        <v>83</v>
      </c>
      <c r="B971" s="29">
        <f>B972</f>
        <v>945000</v>
      </c>
      <c r="C971" s="29">
        <f t="shared" si="5"/>
        <v>0</v>
      </c>
      <c r="D971" s="29">
        <f t="shared" si="5"/>
        <v>0</v>
      </c>
      <c r="E971" s="99"/>
      <c r="F971" s="99"/>
      <c r="G971" s="99"/>
      <c r="H971" s="99"/>
    </row>
    <row r="972" spans="1:8" s="100" customFormat="1" ht="15" customHeight="1" x14ac:dyDescent="0.25">
      <c r="A972" s="122" t="s">
        <v>84</v>
      </c>
      <c r="B972" s="31">
        <v>945000</v>
      </c>
      <c r="C972" s="36"/>
      <c r="D972" s="36"/>
      <c r="E972" s="99"/>
      <c r="F972" s="99"/>
      <c r="G972" s="99"/>
      <c r="H972" s="99"/>
    </row>
    <row r="973" spans="1:8" ht="15" customHeight="1" x14ac:dyDescent="0.25">
      <c r="A973" s="26" t="s">
        <v>327</v>
      </c>
      <c r="B973" s="27">
        <v>6063500</v>
      </c>
      <c r="C973" s="27">
        <v>0</v>
      </c>
      <c r="D973" s="27">
        <v>0</v>
      </c>
    </row>
    <row r="974" spans="1:8" s="147" customFormat="1" ht="14.25" customHeight="1" x14ac:dyDescent="0.2">
      <c r="A974" s="144" t="s">
        <v>105</v>
      </c>
      <c r="B974" s="145">
        <v>63500</v>
      </c>
      <c r="C974" s="145">
        <v>0</v>
      </c>
      <c r="D974" s="145">
        <v>0</v>
      </c>
      <c r="E974" s="146"/>
      <c r="F974" s="146"/>
      <c r="G974" s="146"/>
      <c r="H974" s="146"/>
    </row>
    <row r="975" spans="1:8" ht="14.25" customHeight="1" x14ac:dyDescent="0.25">
      <c r="A975" s="140" t="s">
        <v>53</v>
      </c>
      <c r="B975" s="29">
        <v>63500</v>
      </c>
      <c r="C975" s="29">
        <v>0</v>
      </c>
      <c r="D975" s="29">
        <v>0</v>
      </c>
    </row>
    <row r="976" spans="1:8" ht="14.25" customHeight="1" x14ac:dyDescent="0.25">
      <c r="A976" s="122" t="s">
        <v>56</v>
      </c>
      <c r="B976" s="31">
        <v>63500</v>
      </c>
      <c r="C976" s="36"/>
      <c r="D976" s="36"/>
    </row>
    <row r="977" spans="1:8" s="147" customFormat="1" ht="14.25" customHeight="1" x14ac:dyDescent="0.2">
      <c r="A977" s="144" t="s">
        <v>124</v>
      </c>
      <c r="B977" s="145">
        <v>6000000</v>
      </c>
      <c r="C977" s="145">
        <v>0</v>
      </c>
      <c r="D977" s="145">
        <v>0</v>
      </c>
      <c r="E977" s="146"/>
      <c r="F977" s="146"/>
      <c r="G977" s="146"/>
      <c r="H977" s="146"/>
    </row>
    <row r="978" spans="1:8" ht="14.25" customHeight="1" x14ac:dyDescent="0.25">
      <c r="A978" s="140" t="s">
        <v>77</v>
      </c>
      <c r="B978" s="29">
        <v>1800000</v>
      </c>
      <c r="C978" s="29">
        <v>0</v>
      </c>
      <c r="D978" s="29">
        <v>0</v>
      </c>
    </row>
    <row r="979" spans="1:8" ht="14.25" customHeight="1" x14ac:dyDescent="0.25">
      <c r="A979" s="122" t="s">
        <v>79</v>
      </c>
      <c r="B979" s="31">
        <v>1800000</v>
      </c>
      <c r="C979" s="36"/>
      <c r="D979" s="36"/>
    </row>
    <row r="980" spans="1:8" ht="14.25" customHeight="1" x14ac:dyDescent="0.25">
      <c r="A980" s="140" t="s">
        <v>83</v>
      </c>
      <c r="B980" s="29">
        <v>4200000</v>
      </c>
      <c r="C980" s="29">
        <v>0</v>
      </c>
      <c r="D980" s="29">
        <v>0</v>
      </c>
    </row>
    <row r="981" spans="1:8" ht="14.25" customHeight="1" x14ac:dyDescent="0.25">
      <c r="A981" s="122" t="s">
        <v>84</v>
      </c>
      <c r="B981" s="31">
        <v>4200000</v>
      </c>
      <c r="C981" s="36"/>
      <c r="D981" s="36"/>
    </row>
    <row r="982" spans="1:8" ht="17.25" customHeight="1" x14ac:dyDescent="0.25">
      <c r="A982" s="28" t="s">
        <v>247</v>
      </c>
      <c r="B982" s="29">
        <v>756500</v>
      </c>
      <c r="C982" s="29">
        <v>756500</v>
      </c>
      <c r="D982" s="29">
        <v>756500</v>
      </c>
    </row>
    <row r="983" spans="1:8" ht="15" customHeight="1" x14ac:dyDescent="0.25">
      <c r="A983" s="26" t="s">
        <v>248</v>
      </c>
      <c r="B983" s="27">
        <v>265000</v>
      </c>
      <c r="C983" s="27">
        <v>265000</v>
      </c>
      <c r="D983" s="27">
        <v>265000</v>
      </c>
    </row>
    <row r="984" spans="1:8" s="147" customFormat="1" ht="14.25" customHeight="1" x14ac:dyDescent="0.2">
      <c r="A984" s="144" t="s">
        <v>105</v>
      </c>
      <c r="B984" s="145">
        <v>265000</v>
      </c>
      <c r="C984" s="145">
        <v>265000</v>
      </c>
      <c r="D984" s="145">
        <v>265000</v>
      </c>
      <c r="E984" s="146"/>
      <c r="F984" s="146"/>
      <c r="G984" s="146"/>
      <c r="H984" s="146"/>
    </row>
    <row r="985" spans="1:8" ht="14.25" customHeight="1" x14ac:dyDescent="0.25">
      <c r="A985" s="140" t="s">
        <v>53</v>
      </c>
      <c r="B985" s="29">
        <v>265000</v>
      </c>
      <c r="C985" s="29">
        <v>265000</v>
      </c>
      <c r="D985" s="29">
        <v>265000</v>
      </c>
    </row>
    <row r="986" spans="1:8" s="112" customFormat="1" ht="14.25" customHeight="1" x14ac:dyDescent="0.25">
      <c r="A986" s="122" t="s">
        <v>58</v>
      </c>
      <c r="B986" s="31">
        <v>265000</v>
      </c>
      <c r="C986" s="36"/>
      <c r="D986" s="36"/>
      <c r="E986" s="111"/>
      <c r="F986" s="111"/>
      <c r="G986" s="111"/>
      <c r="H986" s="111"/>
    </row>
    <row r="987" spans="1:8" ht="15.75" x14ac:dyDescent="0.25">
      <c r="A987" s="26" t="s">
        <v>249</v>
      </c>
      <c r="B987" s="27">
        <v>491500</v>
      </c>
      <c r="C987" s="27">
        <v>491500</v>
      </c>
      <c r="D987" s="27">
        <v>491500</v>
      </c>
    </row>
    <row r="988" spans="1:8" s="147" customFormat="1" ht="12.75" x14ac:dyDescent="0.2">
      <c r="A988" s="144" t="s">
        <v>105</v>
      </c>
      <c r="B988" s="145">
        <v>491500</v>
      </c>
      <c r="C988" s="145">
        <v>491500</v>
      </c>
      <c r="D988" s="145">
        <v>491500</v>
      </c>
      <c r="E988" s="146"/>
      <c r="F988" s="146"/>
      <c r="G988" s="146"/>
      <c r="H988" s="146"/>
    </row>
    <row r="989" spans="1:8" ht="15.75" x14ac:dyDescent="0.25">
      <c r="A989" s="140" t="s">
        <v>62</v>
      </c>
      <c r="B989" s="29">
        <v>491500</v>
      </c>
      <c r="C989" s="29">
        <v>491500</v>
      </c>
      <c r="D989" s="29">
        <v>491500</v>
      </c>
    </row>
    <row r="990" spans="1:8" ht="15.75" x14ac:dyDescent="0.25">
      <c r="A990" s="122" t="s">
        <v>63</v>
      </c>
      <c r="B990" s="31">
        <v>491500</v>
      </c>
      <c r="C990" s="36"/>
      <c r="D990" s="36"/>
    </row>
    <row r="991" spans="1:8" ht="17.25" customHeight="1" x14ac:dyDescent="0.25">
      <c r="A991" s="28" t="s">
        <v>250</v>
      </c>
      <c r="B991" s="29">
        <v>120000</v>
      </c>
      <c r="C991" s="29">
        <v>120000</v>
      </c>
      <c r="D991" s="29">
        <v>120000</v>
      </c>
    </row>
    <row r="992" spans="1:8" s="100" customFormat="1" ht="15.75" x14ac:dyDescent="0.25">
      <c r="A992" s="26" t="s">
        <v>251</v>
      </c>
      <c r="B992" s="27">
        <v>45000</v>
      </c>
      <c r="C992" s="27">
        <v>45000</v>
      </c>
      <c r="D992" s="27">
        <v>45000</v>
      </c>
      <c r="E992" s="99"/>
      <c r="F992" s="99"/>
      <c r="G992" s="99"/>
      <c r="H992" s="99"/>
    </row>
    <row r="993" spans="1:8" s="147" customFormat="1" ht="12.75" x14ac:dyDescent="0.2">
      <c r="A993" s="144" t="s">
        <v>105</v>
      </c>
      <c r="B993" s="145">
        <v>45000</v>
      </c>
      <c r="C993" s="145">
        <v>45000</v>
      </c>
      <c r="D993" s="145">
        <v>45000</v>
      </c>
      <c r="E993" s="146"/>
      <c r="F993" s="146"/>
      <c r="G993" s="146"/>
      <c r="H993" s="146"/>
    </row>
    <row r="994" spans="1:8" ht="15.75" x14ac:dyDescent="0.25">
      <c r="A994" s="140" t="s">
        <v>71</v>
      </c>
      <c r="B994" s="29">
        <v>45000</v>
      </c>
      <c r="C994" s="29">
        <v>45000</v>
      </c>
      <c r="D994" s="29">
        <v>45000</v>
      </c>
    </row>
    <row r="995" spans="1:8" ht="15.75" x14ac:dyDescent="0.25">
      <c r="A995" s="122" t="s">
        <v>72</v>
      </c>
      <c r="B995" s="31">
        <v>45000</v>
      </c>
      <c r="C995" s="36"/>
      <c r="D995" s="36"/>
    </row>
    <row r="996" spans="1:8" s="100" customFormat="1" ht="15.75" x14ac:dyDescent="0.25">
      <c r="A996" s="26" t="s">
        <v>252</v>
      </c>
      <c r="B996" s="27">
        <v>40000</v>
      </c>
      <c r="C996" s="27">
        <v>40000</v>
      </c>
      <c r="D996" s="27">
        <v>40000</v>
      </c>
      <c r="E996" s="99"/>
      <c r="F996" s="99"/>
      <c r="G996" s="99"/>
      <c r="H996" s="99"/>
    </row>
    <row r="997" spans="1:8" s="147" customFormat="1" ht="12.75" x14ac:dyDescent="0.2">
      <c r="A997" s="144" t="s">
        <v>137</v>
      </c>
      <c r="B997" s="145">
        <v>40000</v>
      </c>
      <c r="C997" s="145">
        <v>40000</v>
      </c>
      <c r="D997" s="145">
        <v>40000</v>
      </c>
      <c r="E997" s="146"/>
      <c r="F997" s="146"/>
      <c r="G997" s="146"/>
      <c r="H997" s="146"/>
    </row>
    <row r="998" spans="1:8" ht="15.75" x14ac:dyDescent="0.25">
      <c r="A998" s="140" t="s">
        <v>53</v>
      </c>
      <c r="B998" s="29">
        <v>40000</v>
      </c>
      <c r="C998" s="29">
        <v>40000</v>
      </c>
      <c r="D998" s="29">
        <v>40000</v>
      </c>
    </row>
    <row r="999" spans="1:8" ht="15.75" x14ac:dyDescent="0.25">
      <c r="A999" s="122" t="s">
        <v>58</v>
      </c>
      <c r="B999" s="31">
        <v>40000</v>
      </c>
      <c r="C999" s="36"/>
      <c r="D999" s="36"/>
    </row>
    <row r="1000" spans="1:8" s="100" customFormat="1" ht="15.75" x14ac:dyDescent="0.25">
      <c r="A1000" s="26" t="s">
        <v>253</v>
      </c>
      <c r="B1000" s="27">
        <v>35000</v>
      </c>
      <c r="C1000" s="27">
        <v>35000</v>
      </c>
      <c r="D1000" s="27">
        <v>35000</v>
      </c>
      <c r="E1000" s="99"/>
      <c r="F1000" s="99"/>
      <c r="G1000" s="99"/>
      <c r="H1000" s="99"/>
    </row>
    <row r="1001" spans="1:8" s="147" customFormat="1" ht="12.75" x14ac:dyDescent="0.2">
      <c r="A1001" s="144" t="s">
        <v>105</v>
      </c>
      <c r="B1001" s="145">
        <v>35000</v>
      </c>
      <c r="C1001" s="145">
        <v>35000</v>
      </c>
      <c r="D1001" s="145">
        <v>35000</v>
      </c>
      <c r="E1001" s="146"/>
      <c r="F1001" s="146"/>
      <c r="G1001" s="146"/>
      <c r="H1001" s="146"/>
    </row>
    <row r="1002" spans="1:8" ht="15.75" x14ac:dyDescent="0.25">
      <c r="A1002" s="140" t="s">
        <v>71</v>
      </c>
      <c r="B1002" s="29">
        <v>35000</v>
      </c>
      <c r="C1002" s="29">
        <v>35000</v>
      </c>
      <c r="D1002" s="29">
        <v>35000</v>
      </c>
    </row>
    <row r="1003" spans="1:8" s="100" customFormat="1" ht="15.75" x14ac:dyDescent="0.25">
      <c r="A1003" s="122" t="s">
        <v>72</v>
      </c>
      <c r="B1003" s="31">
        <v>35000</v>
      </c>
      <c r="C1003" s="36"/>
      <c r="D1003" s="36"/>
      <c r="E1003" s="99"/>
      <c r="F1003" s="99"/>
      <c r="G1003" s="99"/>
      <c r="H1003" s="99"/>
    </row>
    <row r="1004" spans="1:8" s="100" customFormat="1" ht="15.75" x14ac:dyDescent="0.25">
      <c r="A1004" s="122"/>
      <c r="B1004" s="31"/>
      <c r="C1004" s="36"/>
      <c r="D1004" s="36"/>
      <c r="E1004" s="99"/>
      <c r="F1004" s="99"/>
      <c r="G1004" s="99"/>
      <c r="H1004" s="99"/>
    </row>
    <row r="1005" spans="1:8" s="100" customFormat="1" ht="15.75" x14ac:dyDescent="0.25">
      <c r="A1005" s="28" t="s">
        <v>254</v>
      </c>
      <c r="B1005" s="29">
        <v>2340000</v>
      </c>
      <c r="C1005" s="29">
        <v>2352952</v>
      </c>
      <c r="D1005" s="29">
        <v>2390000</v>
      </c>
      <c r="E1005" s="99"/>
      <c r="F1005" s="99"/>
      <c r="G1005" s="99"/>
      <c r="H1005" s="99"/>
    </row>
    <row r="1006" spans="1:8" s="147" customFormat="1" ht="15" customHeight="1" x14ac:dyDescent="0.2">
      <c r="A1006" s="144" t="s">
        <v>105</v>
      </c>
      <c r="B1006" s="145">
        <v>2290000</v>
      </c>
      <c r="C1006" s="145">
        <v>2302952</v>
      </c>
      <c r="D1006" s="145">
        <v>2340000</v>
      </c>
      <c r="E1006" s="146"/>
      <c r="F1006" s="146"/>
      <c r="G1006" s="146"/>
      <c r="H1006" s="146"/>
    </row>
    <row r="1007" spans="1:8" s="147" customFormat="1" ht="15" customHeight="1" x14ac:dyDescent="0.2">
      <c r="A1007" s="144" t="s">
        <v>255</v>
      </c>
      <c r="B1007" s="145">
        <v>50000</v>
      </c>
      <c r="C1007" s="145">
        <v>50000</v>
      </c>
      <c r="D1007" s="145">
        <v>50000</v>
      </c>
      <c r="E1007" s="146"/>
      <c r="F1007" s="146"/>
      <c r="G1007" s="146"/>
      <c r="H1007" s="146"/>
    </row>
    <row r="1008" spans="1:8" s="77" customFormat="1" ht="6" customHeight="1" x14ac:dyDescent="0.25">
      <c r="A1008" s="141"/>
      <c r="B1008" s="142"/>
      <c r="C1008" s="142"/>
      <c r="D1008" s="142"/>
      <c r="E1008" s="76"/>
      <c r="F1008" s="76"/>
      <c r="G1008" s="76"/>
      <c r="H1008" s="76"/>
    </row>
    <row r="1009" spans="1:8" s="77" customFormat="1" ht="15.75" x14ac:dyDescent="0.25">
      <c r="A1009" s="28" t="s">
        <v>256</v>
      </c>
      <c r="B1009" s="29">
        <v>2340000</v>
      </c>
      <c r="C1009" s="29">
        <v>2352952</v>
      </c>
      <c r="D1009" s="29">
        <v>2390000</v>
      </c>
      <c r="E1009" s="76"/>
      <c r="F1009" s="76"/>
      <c r="G1009" s="76"/>
      <c r="H1009" s="76"/>
    </row>
    <row r="1010" spans="1:8" s="77" customFormat="1" ht="15.75" x14ac:dyDescent="0.25">
      <c r="A1010" s="26" t="s">
        <v>257</v>
      </c>
      <c r="B1010" s="27">
        <v>2340000</v>
      </c>
      <c r="C1010" s="27">
        <v>2352952</v>
      </c>
      <c r="D1010" s="27">
        <v>2390000</v>
      </c>
      <c r="E1010" s="76"/>
      <c r="F1010" s="76"/>
      <c r="G1010" s="76"/>
      <c r="H1010" s="76"/>
    </row>
    <row r="1011" spans="1:8" s="147" customFormat="1" ht="15" customHeight="1" x14ac:dyDescent="0.2">
      <c r="A1011" s="144" t="s">
        <v>105</v>
      </c>
      <c r="B1011" s="145">
        <v>2290000</v>
      </c>
      <c r="C1011" s="145">
        <v>2302952</v>
      </c>
      <c r="D1011" s="145">
        <v>2340000</v>
      </c>
      <c r="E1011" s="146"/>
      <c r="F1011" s="146"/>
      <c r="G1011" s="146"/>
      <c r="H1011" s="146"/>
    </row>
    <row r="1012" spans="1:8" s="97" customFormat="1" ht="15" customHeight="1" x14ac:dyDescent="0.25">
      <c r="A1012" s="140" t="s">
        <v>49</v>
      </c>
      <c r="B1012" s="29">
        <v>1610000</v>
      </c>
      <c r="C1012" s="29">
        <v>1625000</v>
      </c>
      <c r="D1012" s="29">
        <v>1640000</v>
      </c>
      <c r="E1012" s="96"/>
      <c r="F1012" s="96"/>
      <c r="G1012" s="96"/>
      <c r="H1012" s="96"/>
    </row>
    <row r="1013" spans="1:8" ht="15" customHeight="1" x14ac:dyDescent="0.25">
      <c r="A1013" s="122" t="s">
        <v>50</v>
      </c>
      <c r="B1013" s="31">
        <v>1230000</v>
      </c>
      <c r="C1013" s="36"/>
      <c r="D1013" s="36"/>
    </row>
    <row r="1014" spans="1:8" s="100" customFormat="1" ht="15" customHeight="1" x14ac:dyDescent="0.25">
      <c r="A1014" s="122" t="s">
        <v>51</v>
      </c>
      <c r="B1014" s="31">
        <v>162000</v>
      </c>
      <c r="C1014" s="36"/>
      <c r="D1014" s="36"/>
      <c r="E1014" s="99"/>
      <c r="F1014" s="99"/>
      <c r="G1014" s="99"/>
      <c r="H1014" s="99"/>
    </row>
    <row r="1015" spans="1:8" ht="15" customHeight="1" x14ac:dyDescent="0.25">
      <c r="A1015" s="122" t="s">
        <v>52</v>
      </c>
      <c r="B1015" s="31">
        <v>218000</v>
      </c>
      <c r="C1015" s="36"/>
      <c r="D1015" s="36"/>
    </row>
    <row r="1016" spans="1:8" s="100" customFormat="1" ht="15" customHeight="1" x14ac:dyDescent="0.25">
      <c r="A1016" s="140" t="s">
        <v>53</v>
      </c>
      <c r="B1016" s="29">
        <v>612000</v>
      </c>
      <c r="C1016" s="29">
        <v>624952</v>
      </c>
      <c r="D1016" s="29">
        <v>642000</v>
      </c>
      <c r="E1016" s="99"/>
      <c r="F1016" s="99"/>
      <c r="G1016" s="99"/>
      <c r="H1016" s="99"/>
    </row>
    <row r="1017" spans="1:8" ht="15" customHeight="1" x14ac:dyDescent="0.25">
      <c r="A1017" s="122" t="s">
        <v>54</v>
      </c>
      <c r="B1017" s="31">
        <v>128000</v>
      </c>
      <c r="C1017" s="36"/>
      <c r="D1017" s="36"/>
    </row>
    <row r="1018" spans="1:8" s="100" customFormat="1" ht="15" customHeight="1" x14ac:dyDescent="0.25">
      <c r="A1018" s="122" t="s">
        <v>55</v>
      </c>
      <c r="B1018" s="31">
        <v>116000</v>
      </c>
      <c r="C1018" s="36"/>
      <c r="D1018" s="36"/>
      <c r="E1018" s="99"/>
      <c r="F1018" s="99"/>
      <c r="G1018" s="99"/>
      <c r="H1018" s="99"/>
    </row>
    <row r="1019" spans="1:8" ht="15" customHeight="1" x14ac:dyDescent="0.25">
      <c r="A1019" s="122" t="s">
        <v>56</v>
      </c>
      <c r="B1019" s="31">
        <v>324000</v>
      </c>
      <c r="C1019" s="36"/>
      <c r="D1019" s="36"/>
    </row>
    <row r="1020" spans="1:8" s="100" customFormat="1" ht="15" customHeight="1" x14ac:dyDescent="0.25">
      <c r="A1020" s="122" t="s">
        <v>58</v>
      </c>
      <c r="B1020" s="31">
        <v>44000</v>
      </c>
      <c r="C1020" s="36"/>
      <c r="D1020" s="36"/>
      <c r="E1020" s="99"/>
      <c r="F1020" s="99"/>
      <c r="G1020" s="99"/>
      <c r="H1020" s="99"/>
    </row>
    <row r="1021" spans="1:8" s="112" customFormat="1" ht="15.75" x14ac:dyDescent="0.25">
      <c r="A1021" s="140" t="s">
        <v>59</v>
      </c>
      <c r="B1021" s="29">
        <v>5000</v>
      </c>
      <c r="C1021" s="29">
        <v>5000</v>
      </c>
      <c r="D1021" s="29">
        <v>5000</v>
      </c>
      <c r="E1021" s="111"/>
      <c r="F1021" s="111"/>
      <c r="G1021" s="111"/>
      <c r="H1021" s="111"/>
    </row>
    <row r="1022" spans="1:8" ht="15.75" x14ac:dyDescent="0.25">
      <c r="A1022" s="122" t="s">
        <v>61</v>
      </c>
      <c r="B1022" s="31">
        <v>5000</v>
      </c>
      <c r="C1022" s="36"/>
      <c r="D1022" s="36"/>
    </row>
    <row r="1023" spans="1:8" s="100" customFormat="1" ht="15.75" x14ac:dyDescent="0.25">
      <c r="A1023" s="140" t="s">
        <v>75</v>
      </c>
      <c r="B1023" s="29">
        <v>28000</v>
      </c>
      <c r="C1023" s="29">
        <v>28000</v>
      </c>
      <c r="D1023" s="29">
        <v>28000</v>
      </c>
      <c r="E1023" s="99"/>
      <c r="F1023" s="99"/>
      <c r="G1023" s="99"/>
      <c r="H1023" s="99"/>
    </row>
    <row r="1024" spans="1:8" ht="15.75" x14ac:dyDescent="0.25">
      <c r="A1024" s="122" t="s">
        <v>76</v>
      </c>
      <c r="B1024" s="31">
        <v>28000</v>
      </c>
      <c r="C1024" s="36"/>
      <c r="D1024" s="36"/>
    </row>
    <row r="1025" spans="1:8" ht="15.75" x14ac:dyDescent="0.25">
      <c r="A1025" s="140" t="s">
        <v>77</v>
      </c>
      <c r="B1025" s="29">
        <v>35000</v>
      </c>
      <c r="C1025" s="29">
        <v>20000</v>
      </c>
      <c r="D1025" s="29">
        <v>25000</v>
      </c>
    </row>
    <row r="1026" spans="1:8" s="100" customFormat="1" ht="15.75" x14ac:dyDescent="0.25">
      <c r="A1026" s="122" t="s">
        <v>79</v>
      </c>
      <c r="B1026" s="31">
        <v>35000</v>
      </c>
      <c r="C1026" s="36"/>
      <c r="D1026" s="36"/>
      <c r="E1026" s="99"/>
      <c r="F1026" s="99"/>
      <c r="G1026" s="99"/>
      <c r="H1026" s="99"/>
    </row>
    <row r="1027" spans="1:8" s="147" customFormat="1" ht="12.75" x14ac:dyDescent="0.2">
      <c r="A1027" s="144" t="s">
        <v>255</v>
      </c>
      <c r="B1027" s="145">
        <v>50000</v>
      </c>
      <c r="C1027" s="145">
        <v>50000</v>
      </c>
      <c r="D1027" s="145">
        <v>50000</v>
      </c>
      <c r="E1027" s="146"/>
      <c r="F1027" s="146"/>
      <c r="G1027" s="146"/>
      <c r="H1027" s="146"/>
    </row>
    <row r="1028" spans="1:8" ht="15.75" x14ac:dyDescent="0.25">
      <c r="A1028" s="140" t="s">
        <v>49</v>
      </c>
      <c r="B1028" s="29">
        <v>50000</v>
      </c>
      <c r="C1028" s="29">
        <v>50000</v>
      </c>
      <c r="D1028" s="29">
        <v>50000</v>
      </c>
    </row>
    <row r="1029" spans="1:8" ht="15.75" x14ac:dyDescent="0.25">
      <c r="A1029" s="122" t="s">
        <v>50</v>
      </c>
      <c r="B1029" s="31">
        <v>50000</v>
      </c>
      <c r="C1029" s="36"/>
      <c r="D1029" s="36"/>
    </row>
    <row r="1030" spans="1:8" ht="15.75" x14ac:dyDescent="0.25">
      <c r="A1030" s="122"/>
      <c r="B1030" s="31"/>
      <c r="C1030" s="36"/>
      <c r="D1030" s="36"/>
    </row>
    <row r="1031" spans="1:8" ht="15.75" x14ac:dyDescent="0.25">
      <c r="A1031" s="122"/>
      <c r="B1031" s="31"/>
      <c r="C1031" s="36"/>
      <c r="D1031" s="36"/>
    </row>
    <row r="1032" spans="1:8" ht="31.5" x14ac:dyDescent="0.25">
      <c r="A1032" s="28" t="s">
        <v>258</v>
      </c>
      <c r="B1032" s="29">
        <v>1327180</v>
      </c>
      <c r="C1032" s="29">
        <v>1500000</v>
      </c>
      <c r="D1032" s="29">
        <v>1400000</v>
      </c>
    </row>
    <row r="1033" spans="1:8" s="147" customFormat="1" ht="12.75" x14ac:dyDescent="0.2">
      <c r="A1033" s="144" t="s">
        <v>105</v>
      </c>
      <c r="B1033" s="145">
        <v>1327180</v>
      </c>
      <c r="C1033" s="145">
        <v>1500000</v>
      </c>
      <c r="D1033" s="145">
        <v>1400000</v>
      </c>
      <c r="E1033" s="146"/>
      <c r="F1033" s="146"/>
      <c r="G1033" s="146"/>
      <c r="H1033" s="146"/>
    </row>
    <row r="1034" spans="1:8" s="77" customFormat="1" ht="8.25" customHeight="1" x14ac:dyDescent="0.25">
      <c r="A1034" s="141"/>
      <c r="B1034" s="142"/>
      <c r="C1034" s="142"/>
      <c r="D1034" s="142"/>
      <c r="E1034" s="76"/>
      <c r="F1034" s="76"/>
      <c r="G1034" s="76"/>
      <c r="H1034" s="76"/>
    </row>
    <row r="1035" spans="1:8" s="77" customFormat="1" ht="15.75" x14ac:dyDescent="0.25">
      <c r="A1035" s="28" t="s">
        <v>250</v>
      </c>
      <c r="B1035" s="29">
        <v>1226667</v>
      </c>
      <c r="C1035" s="29">
        <v>1487467</v>
      </c>
      <c r="D1035" s="29">
        <v>1387467</v>
      </c>
      <c r="E1035" s="76"/>
      <c r="F1035" s="76"/>
      <c r="G1035" s="76"/>
      <c r="H1035" s="76"/>
    </row>
    <row r="1036" spans="1:8" s="77" customFormat="1" ht="15.75" x14ac:dyDescent="0.25">
      <c r="A1036" s="26" t="s">
        <v>259</v>
      </c>
      <c r="B1036" s="27">
        <v>601500</v>
      </c>
      <c r="C1036" s="27">
        <v>897775</v>
      </c>
      <c r="D1036" s="27">
        <v>903775</v>
      </c>
      <c r="E1036" s="76"/>
      <c r="F1036" s="76"/>
      <c r="G1036" s="76"/>
      <c r="H1036" s="76"/>
    </row>
    <row r="1037" spans="1:8" s="147" customFormat="1" ht="12.75" x14ac:dyDescent="0.2">
      <c r="A1037" s="144" t="s">
        <v>105</v>
      </c>
      <c r="B1037" s="145">
        <v>601500</v>
      </c>
      <c r="C1037" s="145">
        <v>897775</v>
      </c>
      <c r="D1037" s="145">
        <v>903775</v>
      </c>
      <c r="E1037" s="146"/>
      <c r="F1037" s="146"/>
      <c r="G1037" s="146"/>
      <c r="H1037" s="146"/>
    </row>
    <row r="1038" spans="1:8" s="77" customFormat="1" ht="15.75" x14ac:dyDescent="0.25">
      <c r="A1038" s="140" t="s">
        <v>49</v>
      </c>
      <c r="B1038" s="29">
        <v>601500</v>
      </c>
      <c r="C1038" s="29">
        <v>897775</v>
      </c>
      <c r="D1038" s="29">
        <v>903775</v>
      </c>
      <c r="E1038" s="76"/>
      <c r="F1038" s="76"/>
      <c r="G1038" s="76"/>
      <c r="H1038" s="76"/>
    </row>
    <row r="1039" spans="1:8" s="112" customFormat="1" ht="15.75" x14ac:dyDescent="0.25">
      <c r="A1039" s="122" t="s">
        <v>50</v>
      </c>
      <c r="B1039" s="31">
        <v>456200</v>
      </c>
      <c r="C1039" s="36"/>
      <c r="D1039" s="36"/>
      <c r="E1039" s="111"/>
      <c r="F1039" s="111"/>
      <c r="G1039" s="111"/>
      <c r="H1039" s="111"/>
    </row>
    <row r="1040" spans="1:8" ht="15.75" x14ac:dyDescent="0.25">
      <c r="A1040" s="122" t="s">
        <v>51</v>
      </c>
      <c r="B1040" s="31">
        <v>70000</v>
      </c>
      <c r="C1040" s="36"/>
      <c r="D1040" s="36"/>
    </row>
    <row r="1041" spans="1:8" s="100" customFormat="1" ht="15.75" x14ac:dyDescent="0.25">
      <c r="A1041" s="122" t="s">
        <v>52</v>
      </c>
      <c r="B1041" s="31">
        <v>75300</v>
      </c>
      <c r="C1041" s="36"/>
      <c r="D1041" s="36"/>
      <c r="E1041" s="99"/>
      <c r="F1041" s="99"/>
      <c r="G1041" s="99"/>
      <c r="H1041" s="99"/>
    </row>
    <row r="1042" spans="1:8" ht="15.75" x14ac:dyDescent="0.25">
      <c r="A1042" s="26" t="s">
        <v>260</v>
      </c>
      <c r="B1042" s="27">
        <v>575167</v>
      </c>
      <c r="C1042" s="27">
        <v>539692</v>
      </c>
      <c r="D1042" s="27">
        <v>433692</v>
      </c>
    </row>
    <row r="1043" spans="1:8" s="147" customFormat="1" ht="12.75" x14ac:dyDescent="0.2">
      <c r="A1043" s="144" t="s">
        <v>105</v>
      </c>
      <c r="B1043" s="145">
        <v>575167</v>
      </c>
      <c r="C1043" s="145">
        <v>539692</v>
      </c>
      <c r="D1043" s="145">
        <v>433692</v>
      </c>
      <c r="E1043" s="146"/>
      <c r="F1043" s="146"/>
      <c r="G1043" s="146"/>
      <c r="H1043" s="146"/>
    </row>
    <row r="1044" spans="1:8" ht="15.75" x14ac:dyDescent="0.25">
      <c r="A1044" s="140" t="s">
        <v>53</v>
      </c>
      <c r="B1044" s="29">
        <v>536717</v>
      </c>
      <c r="C1044" s="29">
        <v>501592</v>
      </c>
      <c r="D1044" s="29">
        <v>395592</v>
      </c>
    </row>
    <row r="1045" spans="1:8" ht="15.75" x14ac:dyDescent="0.25">
      <c r="A1045" s="122" t="s">
        <v>54</v>
      </c>
      <c r="B1045" s="31">
        <v>60000</v>
      </c>
      <c r="C1045" s="36"/>
      <c r="D1045" s="36"/>
    </row>
    <row r="1046" spans="1:8" ht="15.75" x14ac:dyDescent="0.25">
      <c r="A1046" s="122" t="s">
        <v>55</v>
      </c>
      <c r="B1046" s="31">
        <v>60000</v>
      </c>
      <c r="C1046" s="36"/>
      <c r="D1046" s="36"/>
    </row>
    <row r="1047" spans="1:8" s="100" customFormat="1" ht="15.75" x14ac:dyDescent="0.25">
      <c r="A1047" s="122" t="s">
        <v>56</v>
      </c>
      <c r="B1047" s="31">
        <v>371717</v>
      </c>
      <c r="C1047" s="36"/>
      <c r="D1047" s="36"/>
      <c r="E1047" s="99"/>
      <c r="F1047" s="99"/>
      <c r="G1047" s="99"/>
      <c r="H1047" s="99"/>
    </row>
    <row r="1048" spans="1:8" ht="15.75" x14ac:dyDescent="0.25">
      <c r="A1048" s="122" t="s">
        <v>58</v>
      </c>
      <c r="B1048" s="31">
        <v>45000</v>
      </c>
      <c r="C1048" s="36"/>
      <c r="D1048" s="36"/>
    </row>
    <row r="1049" spans="1:8" ht="15.75" x14ac:dyDescent="0.25">
      <c r="A1049" s="140" t="s">
        <v>59</v>
      </c>
      <c r="B1049" s="29">
        <v>5000</v>
      </c>
      <c r="C1049" s="29">
        <v>5000</v>
      </c>
      <c r="D1049" s="29">
        <v>5000</v>
      </c>
    </row>
    <row r="1050" spans="1:8" ht="15.75" x14ac:dyDescent="0.25">
      <c r="A1050" s="122" t="s">
        <v>61</v>
      </c>
      <c r="B1050" s="31">
        <v>5000</v>
      </c>
      <c r="C1050" s="36"/>
      <c r="D1050" s="36"/>
    </row>
    <row r="1051" spans="1:8" s="100" customFormat="1" ht="15.75" x14ac:dyDescent="0.25">
      <c r="A1051" s="140" t="s">
        <v>66</v>
      </c>
      <c r="B1051" s="29">
        <v>2450</v>
      </c>
      <c r="C1051" s="29">
        <v>2100</v>
      </c>
      <c r="D1051" s="29">
        <v>2100</v>
      </c>
      <c r="E1051" s="99"/>
      <c r="F1051" s="99"/>
      <c r="G1051" s="99"/>
      <c r="H1051" s="99"/>
    </row>
    <row r="1052" spans="1:8" ht="15.75" x14ac:dyDescent="0.25">
      <c r="A1052" s="122" t="s">
        <v>67</v>
      </c>
      <c r="B1052" s="31">
        <v>350</v>
      </c>
      <c r="C1052" s="36"/>
      <c r="D1052" s="36"/>
    </row>
    <row r="1053" spans="1:8" ht="15.75" x14ac:dyDescent="0.25">
      <c r="A1053" s="122" t="s">
        <v>68</v>
      </c>
      <c r="B1053" s="31">
        <v>2100</v>
      </c>
      <c r="C1053" s="36"/>
      <c r="D1053" s="36"/>
    </row>
    <row r="1054" spans="1:8" ht="15.75" x14ac:dyDescent="0.25">
      <c r="A1054" s="140" t="s">
        <v>75</v>
      </c>
      <c r="B1054" s="29">
        <v>6000</v>
      </c>
      <c r="C1054" s="29">
        <v>6000</v>
      </c>
      <c r="D1054" s="29">
        <v>6000</v>
      </c>
    </row>
    <row r="1055" spans="1:8" ht="15.75" x14ac:dyDescent="0.25">
      <c r="A1055" s="122" t="s">
        <v>76</v>
      </c>
      <c r="B1055" s="31">
        <v>6000</v>
      </c>
      <c r="C1055" s="36"/>
      <c r="D1055" s="36"/>
    </row>
    <row r="1056" spans="1:8" s="100" customFormat="1" ht="15.75" x14ac:dyDescent="0.25">
      <c r="A1056" s="140" t="s">
        <v>77</v>
      </c>
      <c r="B1056" s="29">
        <v>25000</v>
      </c>
      <c r="C1056" s="29">
        <v>25000</v>
      </c>
      <c r="D1056" s="29">
        <v>25000</v>
      </c>
      <c r="E1056" s="99"/>
      <c r="F1056" s="99"/>
      <c r="G1056" s="99"/>
      <c r="H1056" s="99"/>
    </row>
    <row r="1057" spans="1:8" s="100" customFormat="1" ht="15.75" x14ac:dyDescent="0.25">
      <c r="A1057" s="122" t="s">
        <v>79</v>
      </c>
      <c r="B1057" s="31">
        <v>25000</v>
      </c>
      <c r="C1057" s="36"/>
      <c r="D1057" s="36"/>
      <c r="E1057" s="99"/>
      <c r="F1057" s="99"/>
      <c r="G1057" s="99"/>
      <c r="H1057" s="99"/>
    </row>
    <row r="1058" spans="1:8" ht="15.75" x14ac:dyDescent="0.25">
      <c r="A1058" s="26" t="s">
        <v>367</v>
      </c>
      <c r="B1058" s="27">
        <v>50000</v>
      </c>
      <c r="C1058" s="27">
        <v>50000</v>
      </c>
      <c r="D1058" s="27">
        <v>50000</v>
      </c>
    </row>
    <row r="1059" spans="1:8" s="147" customFormat="1" ht="12.75" x14ac:dyDescent="0.2">
      <c r="A1059" s="144" t="s">
        <v>105</v>
      </c>
      <c r="B1059" s="145">
        <v>50000</v>
      </c>
      <c r="C1059" s="145">
        <v>50000</v>
      </c>
      <c r="D1059" s="145">
        <v>50000</v>
      </c>
      <c r="E1059" s="146"/>
      <c r="F1059" s="146"/>
      <c r="G1059" s="146"/>
      <c r="H1059" s="146"/>
    </row>
    <row r="1060" spans="1:8" ht="15.75" x14ac:dyDescent="0.25">
      <c r="A1060" s="140" t="s">
        <v>53</v>
      </c>
      <c r="B1060" s="29">
        <v>50000</v>
      </c>
      <c r="C1060" s="29">
        <v>50000</v>
      </c>
      <c r="D1060" s="29">
        <v>50000</v>
      </c>
    </row>
    <row r="1061" spans="1:8" s="112" customFormat="1" ht="15.75" x14ac:dyDescent="0.25">
      <c r="A1061" s="122" t="s">
        <v>56</v>
      </c>
      <c r="B1061" s="31">
        <v>50000</v>
      </c>
      <c r="C1061" s="36"/>
      <c r="D1061" s="36"/>
      <c r="E1061" s="111"/>
      <c r="F1061" s="111"/>
      <c r="G1061" s="111"/>
      <c r="H1061" s="111"/>
    </row>
    <row r="1062" spans="1:8" s="112" customFormat="1" ht="15.75" x14ac:dyDescent="0.25">
      <c r="A1062" s="122"/>
      <c r="B1062" s="31"/>
      <c r="C1062" s="36"/>
      <c r="D1062" s="36"/>
      <c r="E1062" s="111"/>
      <c r="F1062" s="111"/>
      <c r="G1062" s="111"/>
      <c r="H1062" s="111"/>
    </row>
    <row r="1063" spans="1:8" ht="15.75" x14ac:dyDescent="0.25">
      <c r="A1063" s="28" t="s">
        <v>152</v>
      </c>
      <c r="B1063" s="29">
        <v>100513</v>
      </c>
      <c r="C1063" s="29">
        <v>12533</v>
      </c>
      <c r="D1063" s="29">
        <v>12533</v>
      </c>
    </row>
    <row r="1064" spans="1:8" s="100" customFormat="1" ht="15.75" x14ac:dyDescent="0.25">
      <c r="A1064" s="26" t="s">
        <v>261</v>
      </c>
      <c r="B1064" s="27">
        <v>12533</v>
      </c>
      <c r="C1064" s="27">
        <v>12533</v>
      </c>
      <c r="D1064" s="27">
        <v>12533</v>
      </c>
      <c r="E1064" s="99"/>
      <c r="F1064" s="99"/>
      <c r="G1064" s="99"/>
      <c r="H1064" s="99"/>
    </row>
    <row r="1065" spans="1:8" s="147" customFormat="1" ht="12.75" x14ac:dyDescent="0.2">
      <c r="A1065" s="144" t="s">
        <v>105</v>
      </c>
      <c r="B1065" s="145">
        <v>12533</v>
      </c>
      <c r="C1065" s="145">
        <v>12533</v>
      </c>
      <c r="D1065" s="145">
        <v>12533</v>
      </c>
      <c r="E1065" s="146"/>
      <c r="F1065" s="146"/>
      <c r="G1065" s="146"/>
      <c r="H1065" s="146"/>
    </row>
    <row r="1066" spans="1:8" ht="15.75" x14ac:dyDescent="0.25">
      <c r="A1066" s="140" t="s">
        <v>53</v>
      </c>
      <c r="B1066" s="29">
        <v>12533</v>
      </c>
      <c r="C1066" s="29">
        <v>12533</v>
      </c>
      <c r="D1066" s="29">
        <v>12533</v>
      </c>
    </row>
    <row r="1067" spans="1:8" ht="15.75" x14ac:dyDescent="0.25">
      <c r="A1067" s="122" t="s">
        <v>58</v>
      </c>
      <c r="B1067" s="31">
        <v>12533</v>
      </c>
      <c r="C1067" s="36"/>
      <c r="D1067" s="36"/>
    </row>
    <row r="1068" spans="1:8" ht="15.75" x14ac:dyDescent="0.25">
      <c r="A1068" s="26" t="s">
        <v>328</v>
      </c>
      <c r="B1068" s="27">
        <v>87980</v>
      </c>
      <c r="C1068" s="27">
        <v>0</v>
      </c>
      <c r="D1068" s="27">
        <v>0</v>
      </c>
    </row>
    <row r="1069" spans="1:8" s="147" customFormat="1" ht="12.75" x14ac:dyDescent="0.2">
      <c r="A1069" s="144" t="s">
        <v>105</v>
      </c>
      <c r="B1069" s="145">
        <v>87980</v>
      </c>
      <c r="C1069" s="145">
        <v>0</v>
      </c>
      <c r="D1069" s="145">
        <v>0</v>
      </c>
      <c r="E1069" s="146"/>
      <c r="F1069" s="146"/>
      <c r="G1069" s="146"/>
      <c r="H1069" s="146"/>
    </row>
    <row r="1070" spans="1:8" s="100" customFormat="1" ht="15.75" x14ac:dyDescent="0.25">
      <c r="A1070" s="140" t="s">
        <v>49</v>
      </c>
      <c r="B1070" s="29">
        <v>87980</v>
      </c>
      <c r="C1070" s="29">
        <v>0</v>
      </c>
      <c r="D1070" s="29">
        <v>0</v>
      </c>
      <c r="E1070" s="99"/>
      <c r="F1070" s="99"/>
      <c r="G1070" s="99"/>
      <c r="H1070" s="99"/>
    </row>
    <row r="1071" spans="1:8" ht="15.75" x14ac:dyDescent="0.25">
      <c r="A1071" s="122" t="s">
        <v>50</v>
      </c>
      <c r="B1071" s="31">
        <v>87980</v>
      </c>
      <c r="C1071" s="36"/>
      <c r="D1071" s="36"/>
    </row>
    <row r="1072" spans="1:8" ht="15.75" x14ac:dyDescent="0.25">
      <c r="A1072" s="122"/>
      <c r="B1072" s="31"/>
      <c r="C1072" s="36"/>
      <c r="D1072" s="36"/>
    </row>
    <row r="1073" spans="1:8" ht="15.75" x14ac:dyDescent="0.25">
      <c r="A1073" s="122"/>
      <c r="B1073" s="31"/>
      <c r="C1073" s="36"/>
      <c r="D1073" s="36"/>
    </row>
    <row r="1074" spans="1:8" ht="15.75" x14ac:dyDescent="0.25">
      <c r="A1074" s="122"/>
      <c r="B1074" s="31"/>
      <c r="C1074" s="36"/>
      <c r="D1074" s="36"/>
    </row>
    <row r="1075" spans="1:8" ht="15.75" x14ac:dyDescent="0.25">
      <c r="A1075" s="122"/>
      <c r="B1075" s="31"/>
      <c r="C1075" s="36"/>
      <c r="D1075" s="36"/>
    </row>
    <row r="1076" spans="1:8" ht="15.75" x14ac:dyDescent="0.25">
      <c r="A1076" s="122"/>
      <c r="B1076" s="31"/>
      <c r="C1076" s="36"/>
      <c r="D1076" s="36"/>
    </row>
    <row r="1077" spans="1:8" ht="15.75" x14ac:dyDescent="0.25">
      <c r="A1077" s="122"/>
      <c r="B1077" s="31"/>
      <c r="C1077" s="36"/>
      <c r="D1077" s="36"/>
    </row>
    <row r="1078" spans="1:8" ht="15.75" x14ac:dyDescent="0.25">
      <c r="A1078" s="122"/>
      <c r="B1078" s="31"/>
      <c r="C1078" s="36"/>
      <c r="D1078" s="36"/>
    </row>
    <row r="1079" spans="1:8" ht="15.75" x14ac:dyDescent="0.25">
      <c r="A1079" s="122"/>
      <c r="B1079" s="31"/>
      <c r="C1079" s="36"/>
      <c r="D1079" s="36"/>
    </row>
    <row r="1080" spans="1:8" ht="15.75" x14ac:dyDescent="0.25">
      <c r="A1080" s="67" t="s">
        <v>305</v>
      </c>
      <c r="B1080" s="68">
        <v>31220383</v>
      </c>
      <c r="C1080" s="68">
        <v>9347600</v>
      </c>
      <c r="D1080" s="68">
        <v>9489600</v>
      </c>
    </row>
    <row r="1081" spans="1:8" s="100" customFormat="1" ht="15.75" x14ac:dyDescent="0.25">
      <c r="A1081" s="28" t="s">
        <v>306</v>
      </c>
      <c r="B1081" s="29">
        <v>29360783</v>
      </c>
      <c r="C1081" s="29">
        <v>7628000</v>
      </c>
      <c r="D1081" s="29">
        <v>7705000</v>
      </c>
      <c r="E1081" s="99"/>
      <c r="F1081" s="99"/>
      <c r="G1081" s="99"/>
      <c r="H1081" s="99"/>
    </row>
    <row r="1082" spans="1:8" s="147" customFormat="1" ht="12.75" x14ac:dyDescent="0.2">
      <c r="A1082" s="144" t="s">
        <v>105</v>
      </c>
      <c r="B1082" s="145">
        <v>28789706</v>
      </c>
      <c r="C1082" s="145">
        <v>7526000</v>
      </c>
      <c r="D1082" s="145">
        <v>7605000</v>
      </c>
      <c r="E1082" s="146"/>
      <c r="F1082" s="146"/>
      <c r="G1082" s="146"/>
      <c r="H1082" s="146"/>
    </row>
    <row r="1083" spans="1:8" s="147" customFormat="1" ht="12.75" x14ac:dyDescent="0.2">
      <c r="A1083" s="144" t="s">
        <v>150</v>
      </c>
      <c r="B1083" s="145">
        <v>421077</v>
      </c>
      <c r="C1083" s="145">
        <v>2000</v>
      </c>
      <c r="D1083" s="145">
        <v>0</v>
      </c>
      <c r="E1083" s="146"/>
      <c r="F1083" s="146"/>
      <c r="G1083" s="146"/>
      <c r="H1083" s="146"/>
    </row>
    <row r="1084" spans="1:8" s="147" customFormat="1" ht="12.75" x14ac:dyDescent="0.2">
      <c r="A1084" s="144" t="s">
        <v>151</v>
      </c>
      <c r="B1084" s="145">
        <v>150000</v>
      </c>
      <c r="C1084" s="145">
        <v>100000</v>
      </c>
      <c r="D1084" s="145">
        <v>100000</v>
      </c>
      <c r="E1084" s="146"/>
      <c r="F1084" s="146"/>
      <c r="G1084" s="146"/>
      <c r="H1084" s="146"/>
    </row>
    <row r="1085" spans="1:8" s="77" customFormat="1" ht="7.5" customHeight="1" x14ac:dyDescent="0.25">
      <c r="A1085" s="141"/>
      <c r="B1085" s="142"/>
      <c r="C1085" s="142"/>
      <c r="D1085" s="142"/>
      <c r="E1085" s="76"/>
      <c r="F1085" s="76"/>
      <c r="G1085" s="76"/>
      <c r="H1085" s="76"/>
    </row>
    <row r="1086" spans="1:8" ht="15" customHeight="1" x14ac:dyDescent="0.25">
      <c r="A1086" s="28" t="s">
        <v>125</v>
      </c>
      <c r="B1086" s="29">
        <v>200500</v>
      </c>
      <c r="C1086" s="29">
        <v>200500</v>
      </c>
      <c r="D1086" s="29">
        <v>200500</v>
      </c>
    </row>
    <row r="1087" spans="1:8" s="77" customFormat="1" ht="15" customHeight="1" x14ac:dyDescent="0.25">
      <c r="A1087" s="26" t="s">
        <v>126</v>
      </c>
      <c r="B1087" s="27">
        <v>200500</v>
      </c>
      <c r="C1087" s="27">
        <v>200500</v>
      </c>
      <c r="D1087" s="27">
        <v>200500</v>
      </c>
      <c r="E1087" s="76"/>
      <c r="F1087" s="76"/>
      <c r="G1087" s="76"/>
      <c r="H1087" s="76"/>
    </row>
    <row r="1088" spans="1:8" s="147" customFormat="1" ht="15" customHeight="1" x14ac:dyDescent="0.2">
      <c r="A1088" s="144" t="s">
        <v>105</v>
      </c>
      <c r="B1088" s="145">
        <v>200500</v>
      </c>
      <c r="C1088" s="145">
        <v>200500</v>
      </c>
      <c r="D1088" s="145">
        <v>200500</v>
      </c>
      <c r="E1088" s="146"/>
      <c r="F1088" s="146"/>
      <c r="G1088" s="146"/>
      <c r="H1088" s="146"/>
    </row>
    <row r="1089" spans="1:8" s="77" customFormat="1" ht="15" customHeight="1" x14ac:dyDescent="0.25">
      <c r="A1089" s="140" t="s">
        <v>53</v>
      </c>
      <c r="B1089" s="29">
        <v>153000</v>
      </c>
      <c r="C1089" s="29">
        <v>153000</v>
      </c>
      <c r="D1089" s="29">
        <v>153000</v>
      </c>
      <c r="E1089" s="76"/>
      <c r="F1089" s="76"/>
      <c r="G1089" s="76"/>
      <c r="H1089" s="76"/>
    </row>
    <row r="1090" spans="1:8" s="100" customFormat="1" ht="15" customHeight="1" x14ac:dyDescent="0.25">
      <c r="A1090" s="122" t="s">
        <v>54</v>
      </c>
      <c r="B1090" s="31">
        <v>20000</v>
      </c>
      <c r="C1090" s="36"/>
      <c r="D1090" s="36"/>
      <c r="E1090" s="99"/>
      <c r="F1090" s="99"/>
      <c r="G1090" s="99"/>
      <c r="H1090" s="99"/>
    </row>
    <row r="1091" spans="1:8" ht="15" customHeight="1" x14ac:dyDescent="0.25">
      <c r="A1091" s="122" t="s">
        <v>55</v>
      </c>
      <c r="B1091" s="31">
        <v>65000</v>
      </c>
      <c r="C1091" s="36"/>
      <c r="D1091" s="36"/>
    </row>
    <row r="1092" spans="1:8" ht="15" customHeight="1" x14ac:dyDescent="0.25">
      <c r="A1092" s="122" t="s">
        <v>56</v>
      </c>
      <c r="B1092" s="31">
        <v>30000</v>
      </c>
      <c r="C1092" s="36"/>
      <c r="D1092" s="36"/>
    </row>
    <row r="1093" spans="1:8" ht="15" customHeight="1" x14ac:dyDescent="0.25">
      <c r="A1093" s="122" t="s">
        <v>58</v>
      </c>
      <c r="B1093" s="31">
        <v>38000</v>
      </c>
      <c r="C1093" s="36"/>
      <c r="D1093" s="36"/>
    </row>
    <row r="1094" spans="1:8" s="112" customFormat="1" ht="15" customHeight="1" x14ac:dyDescent="0.25">
      <c r="A1094" s="140" t="s">
        <v>69</v>
      </c>
      <c r="B1094" s="29">
        <v>47500</v>
      </c>
      <c r="C1094" s="29">
        <v>47500</v>
      </c>
      <c r="D1094" s="29">
        <v>47500</v>
      </c>
      <c r="E1094" s="111"/>
      <c r="F1094" s="111"/>
      <c r="G1094" s="111"/>
      <c r="H1094" s="111"/>
    </row>
    <row r="1095" spans="1:8" s="100" customFormat="1" ht="15" customHeight="1" x14ac:dyDescent="0.25">
      <c r="A1095" s="122" t="s">
        <v>70</v>
      </c>
      <c r="B1095" s="31">
        <v>47500</v>
      </c>
      <c r="C1095" s="36"/>
      <c r="D1095" s="36"/>
      <c r="E1095" s="99"/>
      <c r="F1095" s="99"/>
      <c r="G1095" s="99"/>
      <c r="H1095" s="99"/>
    </row>
    <row r="1096" spans="1:8" s="100" customFormat="1" ht="8.25" customHeight="1" x14ac:dyDescent="0.25">
      <c r="A1096" s="122"/>
      <c r="B1096" s="31"/>
      <c r="C1096" s="36"/>
      <c r="D1096" s="36"/>
      <c r="E1096" s="99"/>
      <c r="F1096" s="99"/>
      <c r="G1096" s="99"/>
      <c r="H1096" s="99"/>
    </row>
    <row r="1097" spans="1:8" s="100" customFormat="1" ht="15" customHeight="1" x14ac:dyDescent="0.25">
      <c r="A1097" s="28" t="s">
        <v>262</v>
      </c>
      <c r="B1097" s="29">
        <v>12600000</v>
      </c>
      <c r="C1097" s="29">
        <v>50000</v>
      </c>
      <c r="D1097" s="29">
        <v>150000</v>
      </c>
      <c r="E1097" s="99"/>
      <c r="F1097" s="99"/>
      <c r="G1097" s="99"/>
      <c r="H1097" s="99"/>
    </row>
    <row r="1098" spans="1:8" ht="15" customHeight="1" x14ac:dyDescent="0.25">
      <c r="A1098" s="26" t="s">
        <v>263</v>
      </c>
      <c r="B1098" s="27">
        <v>150000</v>
      </c>
      <c r="C1098" s="27">
        <v>50000</v>
      </c>
      <c r="D1098" s="27">
        <v>150000</v>
      </c>
    </row>
    <row r="1099" spans="1:8" s="147" customFormat="1" ht="15" customHeight="1" x14ac:dyDescent="0.2">
      <c r="A1099" s="144" t="s">
        <v>105</v>
      </c>
      <c r="B1099" s="145">
        <v>150000</v>
      </c>
      <c r="C1099" s="145">
        <v>50000</v>
      </c>
      <c r="D1099" s="145">
        <v>150000</v>
      </c>
      <c r="E1099" s="146"/>
      <c r="F1099" s="146"/>
      <c r="G1099" s="146"/>
      <c r="H1099" s="146"/>
    </row>
    <row r="1100" spans="1:8" s="100" customFormat="1" ht="15" customHeight="1" x14ac:dyDescent="0.25">
      <c r="A1100" s="140" t="s">
        <v>53</v>
      </c>
      <c r="B1100" s="29">
        <v>150000</v>
      </c>
      <c r="C1100" s="29">
        <v>50000</v>
      </c>
      <c r="D1100" s="29">
        <v>150000</v>
      </c>
      <c r="E1100" s="99"/>
      <c r="F1100" s="99"/>
      <c r="G1100" s="99"/>
      <c r="H1100" s="99"/>
    </row>
    <row r="1101" spans="1:8" s="100" customFormat="1" ht="15" customHeight="1" x14ac:dyDescent="0.25">
      <c r="A1101" s="122" t="s">
        <v>56</v>
      </c>
      <c r="B1101" s="31">
        <v>150000</v>
      </c>
      <c r="C1101" s="36"/>
      <c r="D1101" s="36"/>
      <c r="E1101" s="99"/>
      <c r="F1101" s="99"/>
      <c r="G1101" s="99"/>
      <c r="H1101" s="99"/>
    </row>
    <row r="1102" spans="1:8" ht="15" customHeight="1" x14ac:dyDescent="0.25">
      <c r="A1102" s="26" t="s">
        <v>368</v>
      </c>
      <c r="B1102" s="27">
        <v>12450000</v>
      </c>
      <c r="C1102" s="27">
        <v>0</v>
      </c>
      <c r="D1102" s="27">
        <v>0</v>
      </c>
    </row>
    <row r="1103" spans="1:8" s="147" customFormat="1" ht="15" customHeight="1" x14ac:dyDescent="0.2">
      <c r="A1103" s="144" t="s">
        <v>105</v>
      </c>
      <c r="B1103" s="145">
        <v>12450000</v>
      </c>
      <c r="C1103" s="145">
        <v>0</v>
      </c>
      <c r="D1103" s="145">
        <v>0</v>
      </c>
      <c r="E1103" s="146"/>
      <c r="F1103" s="146"/>
      <c r="G1103" s="146"/>
      <c r="H1103" s="146"/>
    </row>
    <row r="1104" spans="1:8" ht="15" customHeight="1" x14ac:dyDescent="0.25">
      <c r="A1104" s="140" t="s">
        <v>96</v>
      </c>
      <c r="B1104" s="29">
        <v>12450000</v>
      </c>
      <c r="C1104" s="29">
        <v>0</v>
      </c>
      <c r="D1104" s="29">
        <v>0</v>
      </c>
    </row>
    <row r="1105" spans="1:8" ht="15" customHeight="1" x14ac:dyDescent="0.25">
      <c r="A1105" s="122" t="s">
        <v>100</v>
      </c>
      <c r="B1105" s="31">
        <v>12450000</v>
      </c>
      <c r="C1105" s="36"/>
      <c r="D1105" s="36"/>
    </row>
    <row r="1106" spans="1:8" ht="10.5" customHeight="1" x14ac:dyDescent="0.25">
      <c r="A1106" s="122"/>
      <c r="B1106" s="31"/>
      <c r="C1106" s="36"/>
      <c r="D1106" s="36"/>
    </row>
    <row r="1107" spans="1:8" ht="15" customHeight="1" x14ac:dyDescent="0.25">
      <c r="A1107" s="28" t="s">
        <v>264</v>
      </c>
      <c r="B1107" s="29">
        <v>90000</v>
      </c>
      <c r="C1107" s="29">
        <v>90000</v>
      </c>
      <c r="D1107" s="29">
        <v>90000</v>
      </c>
    </row>
    <row r="1108" spans="1:8" ht="15" customHeight="1" x14ac:dyDescent="0.25">
      <c r="A1108" s="26" t="s">
        <v>265</v>
      </c>
      <c r="B1108" s="27">
        <v>50000</v>
      </c>
      <c r="C1108" s="27">
        <v>50000</v>
      </c>
      <c r="D1108" s="27">
        <v>50000</v>
      </c>
    </row>
    <row r="1109" spans="1:8" s="147" customFormat="1" ht="15" customHeight="1" x14ac:dyDescent="0.2">
      <c r="A1109" s="144" t="s">
        <v>105</v>
      </c>
      <c r="B1109" s="145">
        <v>50000</v>
      </c>
      <c r="C1109" s="145">
        <v>50000</v>
      </c>
      <c r="D1109" s="145">
        <v>50000</v>
      </c>
      <c r="E1109" s="146"/>
      <c r="F1109" s="146"/>
      <c r="G1109" s="146"/>
      <c r="H1109" s="146"/>
    </row>
    <row r="1110" spans="1:8" ht="15" customHeight="1" x14ac:dyDescent="0.25">
      <c r="A1110" s="140" t="s">
        <v>53</v>
      </c>
      <c r="B1110" s="29">
        <v>50000</v>
      </c>
      <c r="C1110" s="29">
        <v>50000</v>
      </c>
      <c r="D1110" s="29">
        <v>50000</v>
      </c>
    </row>
    <row r="1111" spans="1:8" ht="15" customHeight="1" x14ac:dyDescent="0.25">
      <c r="A1111" s="122" t="s">
        <v>56</v>
      </c>
      <c r="B1111" s="31">
        <v>50000</v>
      </c>
      <c r="C1111" s="36"/>
      <c r="D1111" s="36"/>
    </row>
    <row r="1112" spans="1:8" s="100" customFormat="1" ht="15" customHeight="1" x14ac:dyDescent="0.25">
      <c r="A1112" s="26" t="s">
        <v>266</v>
      </c>
      <c r="B1112" s="27">
        <v>40000</v>
      </c>
      <c r="C1112" s="27">
        <v>40000</v>
      </c>
      <c r="D1112" s="27">
        <v>40000</v>
      </c>
      <c r="E1112" s="99"/>
      <c r="F1112" s="99"/>
      <c r="G1112" s="99"/>
      <c r="H1112" s="99"/>
    </row>
    <row r="1113" spans="1:8" s="147" customFormat="1" ht="15" customHeight="1" x14ac:dyDescent="0.2">
      <c r="A1113" s="144" t="s">
        <v>105</v>
      </c>
      <c r="B1113" s="145">
        <v>40000</v>
      </c>
      <c r="C1113" s="145">
        <v>40000</v>
      </c>
      <c r="D1113" s="145">
        <v>40000</v>
      </c>
      <c r="E1113" s="146"/>
      <c r="F1113" s="146"/>
      <c r="G1113" s="146"/>
      <c r="H1113" s="146"/>
    </row>
    <row r="1114" spans="1:8" ht="15" customHeight="1" x14ac:dyDescent="0.25">
      <c r="A1114" s="140" t="s">
        <v>66</v>
      </c>
      <c r="B1114" s="29">
        <v>40000</v>
      </c>
      <c r="C1114" s="29">
        <v>40000</v>
      </c>
      <c r="D1114" s="29">
        <v>40000</v>
      </c>
    </row>
    <row r="1115" spans="1:8" ht="15" customHeight="1" x14ac:dyDescent="0.25">
      <c r="A1115" s="122" t="s">
        <v>67</v>
      </c>
      <c r="B1115" s="31">
        <v>40000</v>
      </c>
      <c r="C1115" s="36"/>
      <c r="D1115" s="36"/>
    </row>
    <row r="1116" spans="1:8" ht="23.25" customHeight="1" x14ac:dyDescent="0.25">
      <c r="A1116" s="28" t="s">
        <v>152</v>
      </c>
      <c r="B1116" s="29">
        <v>9068383</v>
      </c>
      <c r="C1116" s="29">
        <v>839000</v>
      </c>
      <c r="D1116" s="29">
        <v>730000</v>
      </c>
    </row>
    <row r="1117" spans="1:8" ht="19.5" customHeight="1" x14ac:dyDescent="0.25">
      <c r="A1117" s="26" t="s">
        <v>267</v>
      </c>
      <c r="B1117" s="27">
        <v>195000</v>
      </c>
      <c r="C1117" s="27">
        <v>150000</v>
      </c>
      <c r="D1117" s="27">
        <v>150000</v>
      </c>
    </row>
    <row r="1118" spans="1:8" s="147" customFormat="1" ht="12.75" x14ac:dyDescent="0.2">
      <c r="A1118" s="144" t="s">
        <v>105</v>
      </c>
      <c r="B1118" s="145">
        <v>195000</v>
      </c>
      <c r="C1118" s="145">
        <v>150000</v>
      </c>
      <c r="D1118" s="145">
        <v>150000</v>
      </c>
      <c r="E1118" s="146"/>
      <c r="F1118" s="146"/>
      <c r="G1118" s="146"/>
      <c r="H1118" s="146"/>
    </row>
    <row r="1119" spans="1:8" ht="15.75" x14ac:dyDescent="0.25">
      <c r="A1119" s="140" t="s">
        <v>53</v>
      </c>
      <c r="B1119" s="29">
        <v>195000</v>
      </c>
      <c r="C1119" s="29">
        <v>150000</v>
      </c>
      <c r="D1119" s="29">
        <v>150000</v>
      </c>
    </row>
    <row r="1120" spans="1:8" ht="15.75" x14ac:dyDescent="0.25">
      <c r="A1120" s="122" t="s">
        <v>54</v>
      </c>
      <c r="B1120" s="31">
        <v>30000</v>
      </c>
      <c r="C1120" s="36"/>
      <c r="D1120" s="36"/>
    </row>
    <row r="1121" spans="1:8" ht="15.75" x14ac:dyDescent="0.25">
      <c r="A1121" s="122" t="s">
        <v>56</v>
      </c>
      <c r="B1121" s="31">
        <v>100000</v>
      </c>
      <c r="C1121" s="36"/>
      <c r="D1121" s="36"/>
    </row>
    <row r="1122" spans="1:8" s="100" customFormat="1" ht="15.75" x14ac:dyDescent="0.25">
      <c r="A1122" s="122" t="s">
        <v>58</v>
      </c>
      <c r="B1122" s="31">
        <v>65000</v>
      </c>
      <c r="C1122" s="36"/>
      <c r="D1122" s="36"/>
      <c r="E1122" s="99"/>
      <c r="F1122" s="99"/>
      <c r="G1122" s="99"/>
      <c r="H1122" s="99"/>
    </row>
    <row r="1123" spans="1:8" s="100" customFormat="1" ht="18" customHeight="1" x14ac:dyDescent="0.25">
      <c r="A1123" s="26" t="s">
        <v>268</v>
      </c>
      <c r="B1123" s="27">
        <v>50000</v>
      </c>
      <c r="C1123" s="27">
        <v>50000</v>
      </c>
      <c r="D1123" s="27">
        <v>50000</v>
      </c>
      <c r="E1123" s="99"/>
      <c r="F1123" s="99"/>
      <c r="G1123" s="99"/>
      <c r="H1123" s="99"/>
    </row>
    <row r="1124" spans="1:8" s="147" customFormat="1" ht="12.75" x14ac:dyDescent="0.2">
      <c r="A1124" s="144" t="s">
        <v>105</v>
      </c>
      <c r="B1124" s="145">
        <v>50000</v>
      </c>
      <c r="C1124" s="145">
        <v>50000</v>
      </c>
      <c r="D1124" s="145">
        <v>50000</v>
      </c>
      <c r="E1124" s="146"/>
      <c r="F1124" s="146"/>
      <c r="G1124" s="146"/>
      <c r="H1124" s="146"/>
    </row>
    <row r="1125" spans="1:8" s="100" customFormat="1" ht="15.75" x14ac:dyDescent="0.25">
      <c r="A1125" s="140" t="s">
        <v>53</v>
      </c>
      <c r="B1125" s="29">
        <v>50000</v>
      </c>
      <c r="C1125" s="29">
        <v>50000</v>
      </c>
      <c r="D1125" s="29">
        <v>50000</v>
      </c>
      <c r="E1125" s="99"/>
      <c r="F1125" s="99"/>
      <c r="G1125" s="99"/>
      <c r="H1125" s="99"/>
    </row>
    <row r="1126" spans="1:8" s="100" customFormat="1" ht="15.75" x14ac:dyDescent="0.25">
      <c r="A1126" s="122" t="s">
        <v>56</v>
      </c>
      <c r="B1126" s="31">
        <v>30000</v>
      </c>
      <c r="C1126" s="36"/>
      <c r="D1126" s="36"/>
      <c r="E1126" s="99"/>
      <c r="F1126" s="99"/>
      <c r="G1126" s="99"/>
      <c r="H1126" s="99"/>
    </row>
    <row r="1127" spans="1:8" s="100" customFormat="1" ht="15.75" x14ac:dyDescent="0.25">
      <c r="A1127" s="122" t="s">
        <v>58</v>
      </c>
      <c r="B1127" s="31">
        <v>20000</v>
      </c>
      <c r="C1127" s="36"/>
      <c r="D1127" s="36"/>
      <c r="E1127" s="99"/>
      <c r="F1127" s="99"/>
      <c r="G1127" s="99"/>
      <c r="H1127" s="99"/>
    </row>
    <row r="1128" spans="1:8" s="100" customFormat="1" ht="19.5" customHeight="1" x14ac:dyDescent="0.25">
      <c r="A1128" s="26" t="s">
        <v>269</v>
      </c>
      <c r="B1128" s="27">
        <v>80000</v>
      </c>
      <c r="C1128" s="27">
        <v>80000</v>
      </c>
      <c r="D1128" s="27">
        <v>80000</v>
      </c>
      <c r="E1128" s="99"/>
      <c r="F1128" s="99"/>
      <c r="G1128" s="99"/>
      <c r="H1128" s="99"/>
    </row>
    <row r="1129" spans="1:8" s="147" customFormat="1" ht="12.75" x14ac:dyDescent="0.2">
      <c r="A1129" s="144" t="s">
        <v>105</v>
      </c>
      <c r="B1129" s="145">
        <v>80000</v>
      </c>
      <c r="C1129" s="145">
        <v>80000</v>
      </c>
      <c r="D1129" s="145">
        <v>80000</v>
      </c>
      <c r="E1129" s="146"/>
      <c r="F1129" s="146"/>
      <c r="G1129" s="146"/>
      <c r="H1129" s="146"/>
    </row>
    <row r="1130" spans="1:8" s="100" customFormat="1" ht="15.75" x14ac:dyDescent="0.25">
      <c r="A1130" s="140" t="s">
        <v>53</v>
      </c>
      <c r="B1130" s="29">
        <v>80000</v>
      </c>
      <c r="C1130" s="29">
        <v>80000</v>
      </c>
      <c r="D1130" s="29">
        <v>80000</v>
      </c>
      <c r="E1130" s="99"/>
      <c r="F1130" s="99"/>
      <c r="G1130" s="99"/>
      <c r="H1130" s="99"/>
    </row>
    <row r="1131" spans="1:8" s="100" customFormat="1" ht="15.75" x14ac:dyDescent="0.25">
      <c r="A1131" s="122" t="s">
        <v>58</v>
      </c>
      <c r="B1131" s="31">
        <v>80000</v>
      </c>
      <c r="C1131" s="36"/>
      <c r="D1131" s="36"/>
      <c r="E1131" s="99"/>
      <c r="F1131" s="99"/>
      <c r="G1131" s="99"/>
      <c r="H1131" s="99"/>
    </row>
    <row r="1132" spans="1:8" s="100" customFormat="1" ht="18" customHeight="1" x14ac:dyDescent="0.25">
      <c r="A1132" s="26" t="s">
        <v>369</v>
      </c>
      <c r="B1132" s="27">
        <v>6905535</v>
      </c>
      <c r="C1132" s="27">
        <v>100000</v>
      </c>
      <c r="D1132" s="27">
        <v>0</v>
      </c>
      <c r="E1132" s="99"/>
      <c r="F1132" s="99"/>
      <c r="G1132" s="99"/>
      <c r="H1132" s="99"/>
    </row>
    <row r="1133" spans="1:8" s="147" customFormat="1" ht="12.75" x14ac:dyDescent="0.2">
      <c r="A1133" s="144" t="s">
        <v>105</v>
      </c>
      <c r="B1133" s="145">
        <v>6905535</v>
      </c>
      <c r="C1133" s="145">
        <v>100000</v>
      </c>
      <c r="D1133" s="145">
        <v>0</v>
      </c>
      <c r="E1133" s="146"/>
      <c r="F1133" s="146"/>
      <c r="G1133" s="146"/>
      <c r="H1133" s="146"/>
    </row>
    <row r="1134" spans="1:8" s="100" customFormat="1" ht="15.75" x14ac:dyDescent="0.25">
      <c r="A1134" s="140" t="s">
        <v>53</v>
      </c>
      <c r="B1134" s="29">
        <v>750535</v>
      </c>
      <c r="C1134" s="29">
        <v>100000</v>
      </c>
      <c r="D1134" s="29">
        <v>0</v>
      </c>
      <c r="E1134" s="99"/>
      <c r="F1134" s="99"/>
      <c r="G1134" s="99"/>
      <c r="H1134" s="99"/>
    </row>
    <row r="1135" spans="1:8" s="100" customFormat="1" ht="15.75" x14ac:dyDescent="0.25">
      <c r="A1135" s="122" t="s">
        <v>54</v>
      </c>
      <c r="B1135" s="31">
        <v>16000</v>
      </c>
      <c r="C1135" s="36"/>
      <c r="D1135" s="36"/>
      <c r="E1135" s="99"/>
      <c r="F1135" s="99"/>
      <c r="G1135" s="99"/>
      <c r="H1135" s="99"/>
    </row>
    <row r="1136" spans="1:8" s="100" customFormat="1" ht="15.75" x14ac:dyDescent="0.25">
      <c r="A1136" s="122" t="s">
        <v>55</v>
      </c>
      <c r="B1136" s="31">
        <v>22000</v>
      </c>
      <c r="C1136" s="36"/>
      <c r="D1136" s="36"/>
      <c r="E1136" s="99"/>
      <c r="F1136" s="99"/>
      <c r="G1136" s="99"/>
      <c r="H1136" s="99"/>
    </row>
    <row r="1137" spans="1:8" s="100" customFormat="1" ht="15.75" x14ac:dyDescent="0.25">
      <c r="A1137" s="122" t="s">
        <v>56</v>
      </c>
      <c r="B1137" s="31">
        <v>554535</v>
      </c>
      <c r="C1137" s="36"/>
      <c r="D1137" s="36"/>
      <c r="E1137" s="99"/>
      <c r="F1137" s="99"/>
      <c r="G1137" s="99"/>
      <c r="H1137" s="99"/>
    </row>
    <row r="1138" spans="1:8" s="100" customFormat="1" ht="15.75" x14ac:dyDescent="0.25">
      <c r="A1138" s="122" t="s">
        <v>58</v>
      </c>
      <c r="B1138" s="31">
        <v>158000</v>
      </c>
      <c r="C1138" s="36"/>
      <c r="D1138" s="36"/>
      <c r="E1138" s="99"/>
      <c r="F1138" s="99"/>
      <c r="G1138" s="99"/>
      <c r="H1138" s="99"/>
    </row>
    <row r="1139" spans="1:8" s="100" customFormat="1" ht="15.75" x14ac:dyDescent="0.25">
      <c r="A1139" s="140" t="s">
        <v>77</v>
      </c>
      <c r="B1139" s="29">
        <v>2289000</v>
      </c>
      <c r="C1139" s="29">
        <v>0</v>
      </c>
      <c r="D1139" s="29">
        <v>0</v>
      </c>
      <c r="E1139" s="99"/>
      <c r="F1139" s="99"/>
      <c r="G1139" s="99"/>
      <c r="H1139" s="99"/>
    </row>
    <row r="1140" spans="1:8" s="100" customFormat="1" ht="15.75" x14ac:dyDescent="0.25">
      <c r="A1140" s="122" t="s">
        <v>79</v>
      </c>
      <c r="B1140" s="31">
        <v>1289000</v>
      </c>
      <c r="C1140" s="36"/>
      <c r="D1140" s="36"/>
      <c r="E1140" s="99"/>
      <c r="F1140" s="99"/>
      <c r="G1140" s="99"/>
      <c r="H1140" s="99"/>
    </row>
    <row r="1141" spans="1:8" s="100" customFormat="1" ht="15.75" x14ac:dyDescent="0.25">
      <c r="A1141" s="122" t="s">
        <v>82</v>
      </c>
      <c r="B1141" s="31">
        <v>1000000</v>
      </c>
      <c r="C1141" s="36"/>
      <c r="D1141" s="36"/>
      <c r="E1141" s="99"/>
      <c r="F1141" s="99"/>
      <c r="G1141" s="99"/>
      <c r="H1141" s="99"/>
    </row>
    <row r="1142" spans="1:8" ht="15.75" x14ac:dyDescent="0.25">
      <c r="A1142" s="140" t="s">
        <v>83</v>
      </c>
      <c r="B1142" s="29">
        <v>3866000</v>
      </c>
      <c r="C1142" s="29">
        <v>0</v>
      </c>
      <c r="D1142" s="29">
        <v>0</v>
      </c>
    </row>
    <row r="1143" spans="1:8" ht="15.75" x14ac:dyDescent="0.25">
      <c r="A1143" s="122" t="s">
        <v>84</v>
      </c>
      <c r="B1143" s="31">
        <v>3866000</v>
      </c>
      <c r="C1143" s="36"/>
      <c r="D1143" s="36"/>
    </row>
    <row r="1144" spans="1:8" s="112" customFormat="1" ht="18" customHeight="1" x14ac:dyDescent="0.25">
      <c r="A1144" s="26" t="s">
        <v>270</v>
      </c>
      <c r="B1144" s="27">
        <v>100000</v>
      </c>
      <c r="C1144" s="27">
        <v>100000</v>
      </c>
      <c r="D1144" s="27">
        <v>100000</v>
      </c>
      <c r="E1144" s="111"/>
      <c r="F1144" s="111"/>
      <c r="G1144" s="111"/>
      <c r="H1144" s="111"/>
    </row>
    <row r="1145" spans="1:8" s="147" customFormat="1" ht="12.75" x14ac:dyDescent="0.2">
      <c r="A1145" s="144" t="s">
        <v>105</v>
      </c>
      <c r="B1145" s="145">
        <v>100000</v>
      </c>
      <c r="C1145" s="145">
        <v>100000</v>
      </c>
      <c r="D1145" s="145">
        <v>100000</v>
      </c>
      <c r="E1145" s="146"/>
      <c r="F1145" s="146"/>
      <c r="G1145" s="146"/>
      <c r="H1145" s="146"/>
    </row>
    <row r="1146" spans="1:8" s="100" customFormat="1" ht="15.75" x14ac:dyDescent="0.25">
      <c r="A1146" s="140" t="s">
        <v>53</v>
      </c>
      <c r="B1146" s="29">
        <v>100000</v>
      </c>
      <c r="C1146" s="29">
        <v>100000</v>
      </c>
      <c r="D1146" s="29">
        <v>100000</v>
      </c>
      <c r="E1146" s="99"/>
      <c r="F1146" s="99"/>
      <c r="G1146" s="99"/>
      <c r="H1146" s="99"/>
    </row>
    <row r="1147" spans="1:8" ht="15.75" x14ac:dyDescent="0.25">
      <c r="A1147" s="122" t="s">
        <v>58</v>
      </c>
      <c r="B1147" s="31">
        <v>100000</v>
      </c>
      <c r="C1147" s="36"/>
      <c r="D1147" s="36"/>
    </row>
    <row r="1148" spans="1:8" ht="15.75" x14ac:dyDescent="0.25">
      <c r="A1148" s="26" t="s">
        <v>153</v>
      </c>
      <c r="B1148" s="27">
        <v>50000</v>
      </c>
      <c r="C1148" s="27">
        <v>50000</v>
      </c>
      <c r="D1148" s="27">
        <v>50000</v>
      </c>
    </row>
    <row r="1149" spans="1:8" s="147" customFormat="1" ht="12.75" x14ac:dyDescent="0.2">
      <c r="A1149" s="144" t="s">
        <v>105</v>
      </c>
      <c r="B1149" s="145">
        <v>50000</v>
      </c>
      <c r="C1149" s="145">
        <v>50000</v>
      </c>
      <c r="D1149" s="145">
        <v>50000</v>
      </c>
      <c r="E1149" s="146"/>
      <c r="F1149" s="146"/>
      <c r="G1149" s="146"/>
      <c r="H1149" s="146"/>
    </row>
    <row r="1150" spans="1:8" ht="15.75" x14ac:dyDescent="0.25">
      <c r="A1150" s="140" t="s">
        <v>53</v>
      </c>
      <c r="B1150" s="29">
        <v>50000</v>
      </c>
      <c r="C1150" s="29">
        <v>50000</v>
      </c>
      <c r="D1150" s="29">
        <v>50000</v>
      </c>
    </row>
    <row r="1151" spans="1:8" ht="15.75" x14ac:dyDescent="0.25">
      <c r="A1151" s="122" t="s">
        <v>56</v>
      </c>
      <c r="B1151" s="31">
        <v>50000</v>
      </c>
      <c r="C1151" s="36"/>
      <c r="D1151" s="36"/>
    </row>
    <row r="1152" spans="1:8" s="100" customFormat="1" ht="15.75" x14ac:dyDescent="0.25">
      <c r="A1152" s="26" t="s">
        <v>271</v>
      </c>
      <c r="B1152" s="27">
        <v>600000</v>
      </c>
      <c r="C1152" s="27">
        <v>300000</v>
      </c>
      <c r="D1152" s="27">
        <v>300000</v>
      </c>
      <c r="E1152" s="99"/>
      <c r="F1152" s="99"/>
      <c r="G1152" s="99"/>
      <c r="H1152" s="99"/>
    </row>
    <row r="1153" spans="1:8" s="147" customFormat="1" ht="12.75" x14ac:dyDescent="0.2">
      <c r="A1153" s="144" t="s">
        <v>105</v>
      </c>
      <c r="B1153" s="145">
        <v>600000</v>
      </c>
      <c r="C1153" s="145">
        <v>300000</v>
      </c>
      <c r="D1153" s="145">
        <v>300000</v>
      </c>
      <c r="E1153" s="146"/>
      <c r="F1153" s="146"/>
      <c r="G1153" s="146"/>
      <c r="H1153" s="146"/>
    </row>
    <row r="1154" spans="1:8" ht="15.75" x14ac:dyDescent="0.25">
      <c r="A1154" s="140" t="s">
        <v>53</v>
      </c>
      <c r="B1154" s="29">
        <v>600000</v>
      </c>
      <c r="C1154" s="29">
        <v>300000</v>
      </c>
      <c r="D1154" s="29">
        <v>300000</v>
      </c>
    </row>
    <row r="1155" spans="1:8" s="112" customFormat="1" ht="15.75" x14ac:dyDescent="0.25">
      <c r="A1155" s="122" t="s">
        <v>56</v>
      </c>
      <c r="B1155" s="31">
        <v>600000</v>
      </c>
      <c r="C1155" s="36"/>
      <c r="D1155" s="36"/>
      <c r="E1155" s="111"/>
      <c r="F1155" s="111"/>
      <c r="G1155" s="111"/>
      <c r="H1155" s="111"/>
    </row>
    <row r="1156" spans="1:8" ht="15.75" x14ac:dyDescent="0.25">
      <c r="A1156" s="26" t="s">
        <v>272</v>
      </c>
      <c r="B1156" s="27">
        <v>329198</v>
      </c>
      <c r="C1156" s="27">
        <v>0</v>
      </c>
      <c r="D1156" s="27">
        <v>0</v>
      </c>
    </row>
    <row r="1157" spans="1:8" s="147" customFormat="1" ht="12.75" x14ac:dyDescent="0.2">
      <c r="A1157" s="144" t="s">
        <v>105</v>
      </c>
      <c r="B1157" s="145">
        <v>65771</v>
      </c>
      <c r="C1157" s="145">
        <v>0</v>
      </c>
      <c r="D1157" s="145">
        <v>0</v>
      </c>
      <c r="E1157" s="146"/>
      <c r="F1157" s="146"/>
      <c r="G1157" s="146"/>
      <c r="H1157" s="146"/>
    </row>
    <row r="1158" spans="1:8" ht="15" customHeight="1" x14ac:dyDescent="0.25">
      <c r="A1158" s="140" t="s">
        <v>49</v>
      </c>
      <c r="B1158" s="29">
        <v>16795</v>
      </c>
      <c r="C1158" s="29">
        <v>0</v>
      </c>
      <c r="D1158" s="29">
        <v>0</v>
      </c>
    </row>
    <row r="1159" spans="1:8" ht="15" customHeight="1" x14ac:dyDescent="0.25">
      <c r="A1159" s="122" t="s">
        <v>50</v>
      </c>
      <c r="B1159" s="31">
        <v>14416</v>
      </c>
      <c r="C1159" s="36"/>
      <c r="D1159" s="36"/>
    </row>
    <row r="1160" spans="1:8" ht="15" customHeight="1" x14ac:dyDescent="0.25">
      <c r="A1160" s="122" t="s">
        <v>52</v>
      </c>
      <c r="B1160" s="31">
        <v>2379</v>
      </c>
      <c r="C1160" s="36"/>
      <c r="D1160" s="36"/>
    </row>
    <row r="1161" spans="1:8" s="112" customFormat="1" ht="15" customHeight="1" x14ac:dyDescent="0.25">
      <c r="A1161" s="140" t="s">
        <v>53</v>
      </c>
      <c r="B1161" s="29">
        <v>48976</v>
      </c>
      <c r="C1161" s="29">
        <v>0</v>
      </c>
      <c r="D1161" s="29">
        <v>0</v>
      </c>
      <c r="E1161" s="111"/>
      <c r="F1161" s="111"/>
      <c r="G1161" s="111"/>
      <c r="H1161" s="111"/>
    </row>
    <row r="1162" spans="1:8" ht="15" customHeight="1" x14ac:dyDescent="0.25">
      <c r="A1162" s="122" t="s">
        <v>54</v>
      </c>
      <c r="B1162" s="31">
        <v>10785</v>
      </c>
      <c r="C1162" s="36"/>
      <c r="D1162" s="36"/>
    </row>
    <row r="1163" spans="1:8" s="100" customFormat="1" ht="15" customHeight="1" x14ac:dyDescent="0.25">
      <c r="A1163" s="122" t="s">
        <v>56</v>
      </c>
      <c r="B1163" s="31">
        <v>19568</v>
      </c>
      <c r="C1163" s="36"/>
      <c r="D1163" s="36"/>
      <c r="E1163" s="99"/>
      <c r="F1163" s="99"/>
      <c r="G1163" s="99"/>
      <c r="H1163" s="99"/>
    </row>
    <row r="1164" spans="1:8" ht="15" customHeight="1" x14ac:dyDescent="0.25">
      <c r="A1164" s="122" t="s">
        <v>57</v>
      </c>
      <c r="B1164" s="31">
        <v>18623</v>
      </c>
      <c r="C1164" s="36"/>
      <c r="D1164" s="36"/>
    </row>
    <row r="1165" spans="1:8" s="147" customFormat="1" ht="12.75" x14ac:dyDescent="0.2">
      <c r="A1165" s="144" t="s">
        <v>150</v>
      </c>
      <c r="B1165" s="145">
        <v>263427</v>
      </c>
      <c r="C1165" s="145">
        <v>0</v>
      </c>
      <c r="D1165" s="145">
        <v>0</v>
      </c>
      <c r="E1165" s="146"/>
      <c r="F1165" s="146"/>
      <c r="G1165" s="146"/>
      <c r="H1165" s="146"/>
    </row>
    <row r="1166" spans="1:8" ht="15" customHeight="1" x14ac:dyDescent="0.25">
      <c r="A1166" s="140" t="s">
        <v>49</v>
      </c>
      <c r="B1166" s="29">
        <v>67500</v>
      </c>
      <c r="C1166" s="29">
        <v>0</v>
      </c>
      <c r="D1166" s="29">
        <v>0</v>
      </c>
    </row>
    <row r="1167" spans="1:8" s="100" customFormat="1" ht="15" customHeight="1" x14ac:dyDescent="0.25">
      <c r="A1167" s="122" t="s">
        <v>50</v>
      </c>
      <c r="B1167" s="31">
        <v>57940</v>
      </c>
      <c r="C1167" s="36"/>
      <c r="D1167" s="36"/>
      <c r="E1167" s="99"/>
      <c r="F1167" s="99"/>
      <c r="G1167" s="99"/>
      <c r="H1167" s="99"/>
    </row>
    <row r="1168" spans="1:8" ht="15" customHeight="1" x14ac:dyDescent="0.25">
      <c r="A1168" s="122" t="s">
        <v>52</v>
      </c>
      <c r="B1168" s="31">
        <v>9560</v>
      </c>
      <c r="C1168" s="36"/>
      <c r="D1168" s="36"/>
    </row>
    <row r="1169" spans="1:8" ht="15" customHeight="1" x14ac:dyDescent="0.25">
      <c r="A1169" s="140" t="s">
        <v>53</v>
      </c>
      <c r="B1169" s="29">
        <v>195927</v>
      </c>
      <c r="C1169" s="29">
        <v>0</v>
      </c>
      <c r="D1169" s="29">
        <v>0</v>
      </c>
    </row>
    <row r="1170" spans="1:8" ht="15" customHeight="1" x14ac:dyDescent="0.25">
      <c r="A1170" s="122" t="s">
        <v>54</v>
      </c>
      <c r="B1170" s="31">
        <v>43152</v>
      </c>
      <c r="C1170" s="36"/>
      <c r="D1170" s="36"/>
    </row>
    <row r="1171" spans="1:8" s="97" customFormat="1" ht="15" customHeight="1" x14ac:dyDescent="0.25">
      <c r="A1171" s="122" t="s">
        <v>56</v>
      </c>
      <c r="B1171" s="31">
        <v>78300</v>
      </c>
      <c r="C1171" s="36"/>
      <c r="D1171" s="36"/>
      <c r="E1171" s="96"/>
      <c r="F1171" s="96"/>
      <c r="G1171" s="96"/>
      <c r="H1171" s="96"/>
    </row>
    <row r="1172" spans="1:8" ht="15" customHeight="1" x14ac:dyDescent="0.25">
      <c r="A1172" s="122" t="s">
        <v>57</v>
      </c>
      <c r="B1172" s="31">
        <v>74475</v>
      </c>
      <c r="C1172" s="36"/>
      <c r="D1172" s="36"/>
    </row>
    <row r="1173" spans="1:8" s="100" customFormat="1" ht="15.75" x14ac:dyDescent="0.25">
      <c r="A1173" s="26" t="s">
        <v>273</v>
      </c>
      <c r="B1173" s="27">
        <v>719000</v>
      </c>
      <c r="C1173" s="27">
        <v>0</v>
      </c>
      <c r="D1173" s="27">
        <v>0</v>
      </c>
      <c r="E1173" s="99"/>
      <c r="F1173" s="99"/>
      <c r="G1173" s="99"/>
      <c r="H1173" s="99"/>
    </row>
    <row r="1174" spans="1:8" s="147" customFormat="1" ht="15" customHeight="1" x14ac:dyDescent="0.2">
      <c r="A1174" s="144" t="s">
        <v>105</v>
      </c>
      <c r="B1174" s="145">
        <v>719000</v>
      </c>
      <c r="C1174" s="145">
        <v>0</v>
      </c>
      <c r="D1174" s="145">
        <v>0</v>
      </c>
      <c r="E1174" s="146"/>
      <c r="F1174" s="146"/>
      <c r="G1174" s="146"/>
      <c r="H1174" s="146"/>
    </row>
    <row r="1175" spans="1:8" ht="14.25" customHeight="1" x14ac:dyDescent="0.25">
      <c r="A1175" s="140" t="s">
        <v>49</v>
      </c>
      <c r="B1175" s="29">
        <v>222000</v>
      </c>
      <c r="C1175" s="29">
        <v>0</v>
      </c>
      <c r="D1175" s="29">
        <v>0</v>
      </c>
    </row>
    <row r="1176" spans="1:8" ht="14.25" customHeight="1" x14ac:dyDescent="0.25">
      <c r="A1176" s="122" t="s">
        <v>50</v>
      </c>
      <c r="B1176" s="31">
        <v>190000</v>
      </c>
      <c r="C1176" s="36"/>
      <c r="D1176" s="36"/>
    </row>
    <row r="1177" spans="1:8" s="100" customFormat="1" ht="14.25" customHeight="1" x14ac:dyDescent="0.25">
      <c r="A1177" s="122" t="s">
        <v>52</v>
      </c>
      <c r="B1177" s="31">
        <v>32000</v>
      </c>
      <c r="C1177" s="36"/>
      <c r="D1177" s="36"/>
      <c r="E1177" s="99"/>
      <c r="F1177" s="99"/>
      <c r="G1177" s="99"/>
      <c r="H1177" s="99"/>
    </row>
    <row r="1178" spans="1:8" ht="14.25" customHeight="1" x14ac:dyDescent="0.25">
      <c r="A1178" s="140" t="s">
        <v>53</v>
      </c>
      <c r="B1178" s="29">
        <v>350000</v>
      </c>
      <c r="C1178" s="29">
        <v>0</v>
      </c>
      <c r="D1178" s="29">
        <v>0</v>
      </c>
    </row>
    <row r="1179" spans="1:8" s="100" customFormat="1" ht="14.25" customHeight="1" x14ac:dyDescent="0.25">
      <c r="A1179" s="122" t="s">
        <v>54</v>
      </c>
      <c r="B1179" s="31">
        <v>20000</v>
      </c>
      <c r="C1179" s="36"/>
      <c r="D1179" s="36"/>
      <c r="E1179" s="99"/>
      <c r="F1179" s="99"/>
      <c r="G1179" s="99"/>
      <c r="H1179" s="99"/>
    </row>
    <row r="1180" spans="1:8" ht="14.25" customHeight="1" x14ac:dyDescent="0.25">
      <c r="A1180" s="122" t="s">
        <v>56</v>
      </c>
      <c r="B1180" s="31">
        <v>315000</v>
      </c>
      <c r="C1180" s="36"/>
      <c r="D1180" s="36"/>
    </row>
    <row r="1181" spans="1:8" ht="14.25" customHeight="1" x14ac:dyDescent="0.25">
      <c r="A1181" s="122" t="s">
        <v>57</v>
      </c>
      <c r="B1181" s="31">
        <v>10000</v>
      </c>
      <c r="C1181" s="36"/>
      <c r="D1181" s="36"/>
    </row>
    <row r="1182" spans="1:8" ht="14.25" customHeight="1" x14ac:dyDescent="0.25">
      <c r="A1182" s="122" t="s">
        <v>58</v>
      </c>
      <c r="B1182" s="31">
        <v>5000</v>
      </c>
      <c r="C1182" s="36"/>
      <c r="D1182" s="36"/>
    </row>
    <row r="1183" spans="1:8" s="100" customFormat="1" ht="15" customHeight="1" x14ac:dyDescent="0.25">
      <c r="A1183" s="140" t="s">
        <v>71</v>
      </c>
      <c r="B1183" s="29">
        <v>5000</v>
      </c>
      <c r="C1183" s="29">
        <v>0</v>
      </c>
      <c r="D1183" s="29">
        <v>0</v>
      </c>
      <c r="E1183" s="99"/>
      <c r="F1183" s="99"/>
      <c r="G1183" s="99"/>
      <c r="H1183" s="99"/>
    </row>
    <row r="1184" spans="1:8" s="100" customFormat="1" ht="15" customHeight="1" x14ac:dyDescent="0.25">
      <c r="A1184" s="122" t="s">
        <v>72</v>
      </c>
      <c r="B1184" s="31">
        <v>5000</v>
      </c>
      <c r="C1184" s="36"/>
      <c r="D1184" s="36"/>
      <c r="E1184" s="99"/>
      <c r="F1184" s="99"/>
      <c r="G1184" s="99"/>
      <c r="H1184" s="99"/>
    </row>
    <row r="1185" spans="1:8" ht="15" customHeight="1" x14ac:dyDescent="0.25">
      <c r="A1185" s="140" t="s">
        <v>77</v>
      </c>
      <c r="B1185" s="29">
        <v>142000</v>
      </c>
      <c r="C1185" s="29">
        <v>0</v>
      </c>
      <c r="D1185" s="29">
        <v>0</v>
      </c>
    </row>
    <row r="1186" spans="1:8" ht="15" customHeight="1" x14ac:dyDescent="0.25">
      <c r="A1186" s="122" t="s">
        <v>79</v>
      </c>
      <c r="B1186" s="31">
        <v>142000</v>
      </c>
      <c r="C1186" s="36"/>
      <c r="D1186" s="36"/>
    </row>
    <row r="1187" spans="1:8" ht="31.5" x14ac:dyDescent="0.25">
      <c r="A1187" s="26" t="s">
        <v>370</v>
      </c>
      <c r="B1187" s="27">
        <v>39650</v>
      </c>
      <c r="C1187" s="27">
        <v>9000</v>
      </c>
      <c r="D1187" s="27">
        <v>0</v>
      </c>
    </row>
    <row r="1188" spans="1:8" s="147" customFormat="1" ht="15" customHeight="1" x14ac:dyDescent="0.2">
      <c r="A1188" s="144" t="s">
        <v>105</v>
      </c>
      <c r="B1188" s="145">
        <v>9500</v>
      </c>
      <c r="C1188" s="145">
        <v>7000</v>
      </c>
      <c r="D1188" s="145">
        <v>0</v>
      </c>
      <c r="E1188" s="146"/>
      <c r="F1188" s="146"/>
      <c r="G1188" s="146"/>
      <c r="H1188" s="146"/>
    </row>
    <row r="1189" spans="1:8" ht="15" customHeight="1" x14ac:dyDescent="0.25">
      <c r="A1189" s="140" t="s">
        <v>53</v>
      </c>
      <c r="B1189" s="29">
        <v>9500</v>
      </c>
      <c r="C1189" s="29">
        <v>7000</v>
      </c>
      <c r="D1189" s="29">
        <v>0</v>
      </c>
    </row>
    <row r="1190" spans="1:8" ht="15" customHeight="1" x14ac:dyDescent="0.25">
      <c r="A1190" s="122" t="s">
        <v>54</v>
      </c>
      <c r="B1190" s="31">
        <v>3500</v>
      </c>
      <c r="C1190" s="36"/>
      <c r="D1190" s="36"/>
    </row>
    <row r="1191" spans="1:8" ht="15" customHeight="1" x14ac:dyDescent="0.25">
      <c r="A1191" s="122" t="s">
        <v>56</v>
      </c>
      <c r="B1191" s="31">
        <v>6000</v>
      </c>
      <c r="C1191" s="36"/>
      <c r="D1191" s="36"/>
    </row>
    <row r="1192" spans="1:8" s="147" customFormat="1" ht="15" customHeight="1" x14ac:dyDescent="0.2">
      <c r="A1192" s="144" t="s">
        <v>150</v>
      </c>
      <c r="B1192" s="145">
        <v>30150</v>
      </c>
      <c r="C1192" s="145">
        <v>2000</v>
      </c>
      <c r="D1192" s="145">
        <v>0</v>
      </c>
      <c r="E1192" s="146"/>
      <c r="F1192" s="146"/>
      <c r="G1192" s="146"/>
      <c r="H1192" s="146"/>
    </row>
    <row r="1193" spans="1:8" ht="15" customHeight="1" x14ac:dyDescent="0.25">
      <c r="A1193" s="140" t="s">
        <v>53</v>
      </c>
      <c r="B1193" s="29">
        <v>30150</v>
      </c>
      <c r="C1193" s="29">
        <v>2000</v>
      </c>
      <c r="D1193" s="29">
        <v>0</v>
      </c>
    </row>
    <row r="1194" spans="1:8" ht="15" customHeight="1" x14ac:dyDescent="0.25">
      <c r="A1194" s="122" t="s">
        <v>56</v>
      </c>
      <c r="B1194" s="31">
        <v>24000</v>
      </c>
      <c r="C1194" s="36"/>
      <c r="D1194" s="36"/>
    </row>
    <row r="1195" spans="1:8" ht="15" customHeight="1" x14ac:dyDescent="0.25">
      <c r="A1195" s="122" t="s">
        <v>58</v>
      </c>
      <c r="B1195" s="31">
        <v>6150</v>
      </c>
      <c r="C1195" s="36"/>
      <c r="D1195" s="36"/>
    </row>
    <row r="1196" spans="1:8" ht="15" customHeight="1" x14ac:dyDescent="0.25">
      <c r="A1196" s="122"/>
      <c r="B1196" s="31"/>
      <c r="C1196" s="36"/>
      <c r="D1196" s="36"/>
    </row>
    <row r="1197" spans="1:8" ht="15.75" x14ac:dyDescent="0.25">
      <c r="A1197" s="28" t="s">
        <v>274</v>
      </c>
      <c r="B1197" s="29">
        <v>4658500</v>
      </c>
      <c r="C1197" s="29">
        <v>4072500</v>
      </c>
      <c r="D1197" s="29">
        <v>4258500</v>
      </c>
    </row>
    <row r="1198" spans="1:8" ht="16.5" customHeight="1" x14ac:dyDescent="0.25">
      <c r="A1198" s="26" t="s">
        <v>275</v>
      </c>
      <c r="B1198" s="27">
        <v>1300000</v>
      </c>
      <c r="C1198" s="27">
        <v>1200000</v>
      </c>
      <c r="D1198" s="27">
        <v>1200000</v>
      </c>
    </row>
    <row r="1199" spans="1:8" s="147" customFormat="1" ht="15" customHeight="1" x14ac:dyDescent="0.2">
      <c r="A1199" s="144" t="s">
        <v>105</v>
      </c>
      <c r="B1199" s="145">
        <v>1300000</v>
      </c>
      <c r="C1199" s="145">
        <v>1200000</v>
      </c>
      <c r="D1199" s="145">
        <v>1200000</v>
      </c>
      <c r="E1199" s="146"/>
      <c r="F1199" s="146"/>
      <c r="G1199" s="146"/>
      <c r="H1199" s="146"/>
    </row>
    <row r="1200" spans="1:8" s="100" customFormat="1" ht="15" customHeight="1" x14ac:dyDescent="0.25">
      <c r="A1200" s="140" t="s">
        <v>62</v>
      </c>
      <c r="B1200" s="29">
        <v>300000</v>
      </c>
      <c r="C1200" s="29">
        <v>300000</v>
      </c>
      <c r="D1200" s="29">
        <v>300000</v>
      </c>
      <c r="E1200" s="99"/>
      <c r="F1200" s="99"/>
      <c r="G1200" s="99"/>
      <c r="H1200" s="99"/>
    </row>
    <row r="1201" spans="1:8" s="100" customFormat="1" ht="15" customHeight="1" x14ac:dyDescent="0.25">
      <c r="A1201" s="122" t="s">
        <v>377</v>
      </c>
      <c r="B1201" s="31">
        <v>300000</v>
      </c>
      <c r="C1201" s="36"/>
      <c r="D1201" s="36"/>
      <c r="E1201" s="99"/>
      <c r="F1201" s="99"/>
      <c r="G1201" s="99"/>
      <c r="H1201" s="99"/>
    </row>
    <row r="1202" spans="1:8" ht="15" customHeight="1" x14ac:dyDescent="0.25">
      <c r="A1202" s="140" t="s">
        <v>69</v>
      </c>
      <c r="B1202" s="29">
        <v>1000000</v>
      </c>
      <c r="C1202" s="29">
        <v>900000</v>
      </c>
      <c r="D1202" s="29">
        <v>900000</v>
      </c>
    </row>
    <row r="1203" spans="1:8" ht="15" customHeight="1" x14ac:dyDescent="0.25">
      <c r="A1203" s="122" t="s">
        <v>70</v>
      </c>
      <c r="B1203" s="31">
        <v>1000000</v>
      </c>
      <c r="C1203" s="36"/>
      <c r="D1203" s="36"/>
    </row>
    <row r="1204" spans="1:8" s="100" customFormat="1" ht="21.75" customHeight="1" x14ac:dyDescent="0.25">
      <c r="A1204" s="26" t="s">
        <v>276</v>
      </c>
      <c r="B1204" s="27">
        <v>400000</v>
      </c>
      <c r="C1204" s="27">
        <v>350000</v>
      </c>
      <c r="D1204" s="27">
        <v>350000</v>
      </c>
      <c r="E1204" s="99"/>
      <c r="F1204" s="99"/>
      <c r="G1204" s="99"/>
      <c r="H1204" s="99"/>
    </row>
    <row r="1205" spans="1:8" s="147" customFormat="1" ht="15" customHeight="1" x14ac:dyDescent="0.2">
      <c r="A1205" s="144" t="s">
        <v>105</v>
      </c>
      <c r="B1205" s="145">
        <v>400000</v>
      </c>
      <c r="C1205" s="145">
        <v>350000</v>
      </c>
      <c r="D1205" s="145">
        <v>350000</v>
      </c>
      <c r="E1205" s="146"/>
      <c r="F1205" s="146"/>
      <c r="G1205" s="146"/>
      <c r="H1205" s="146"/>
    </row>
    <row r="1206" spans="1:8" ht="15" customHeight="1" x14ac:dyDescent="0.25">
      <c r="A1206" s="140" t="s">
        <v>69</v>
      </c>
      <c r="B1206" s="29">
        <v>400000</v>
      </c>
      <c r="C1206" s="29">
        <v>350000</v>
      </c>
      <c r="D1206" s="29">
        <v>350000</v>
      </c>
    </row>
    <row r="1207" spans="1:8" ht="15" customHeight="1" x14ac:dyDescent="0.25">
      <c r="A1207" s="122" t="s">
        <v>70</v>
      </c>
      <c r="B1207" s="31">
        <v>400000</v>
      </c>
      <c r="C1207" s="36"/>
      <c r="D1207" s="36"/>
    </row>
    <row r="1208" spans="1:8" s="100" customFormat="1" ht="20.25" customHeight="1" x14ac:dyDescent="0.25">
      <c r="A1208" s="26" t="s">
        <v>277</v>
      </c>
      <c r="B1208" s="27">
        <v>250000</v>
      </c>
      <c r="C1208" s="27">
        <v>250000</v>
      </c>
      <c r="D1208" s="27">
        <v>250000</v>
      </c>
      <c r="E1208" s="99"/>
      <c r="F1208" s="99"/>
      <c r="G1208" s="99"/>
      <c r="H1208" s="99"/>
    </row>
    <row r="1209" spans="1:8" s="147" customFormat="1" ht="15" customHeight="1" x14ac:dyDescent="0.2">
      <c r="A1209" s="144" t="s">
        <v>105</v>
      </c>
      <c r="B1209" s="145">
        <v>150000</v>
      </c>
      <c r="C1209" s="145">
        <v>150000</v>
      </c>
      <c r="D1209" s="145">
        <v>150000</v>
      </c>
      <c r="E1209" s="146"/>
      <c r="F1209" s="146"/>
      <c r="G1209" s="146"/>
      <c r="H1209" s="146"/>
    </row>
    <row r="1210" spans="1:8" ht="15" customHeight="1" x14ac:dyDescent="0.25">
      <c r="A1210" s="140" t="s">
        <v>53</v>
      </c>
      <c r="B1210" s="29">
        <v>150000</v>
      </c>
      <c r="C1210" s="29">
        <v>150000</v>
      </c>
      <c r="D1210" s="29">
        <v>150000</v>
      </c>
    </row>
    <row r="1211" spans="1:8" ht="15" customHeight="1" x14ac:dyDescent="0.25">
      <c r="A1211" s="122" t="s">
        <v>56</v>
      </c>
      <c r="B1211" s="31">
        <v>150000</v>
      </c>
      <c r="C1211" s="36"/>
      <c r="D1211" s="36"/>
    </row>
    <row r="1212" spans="1:8" s="147" customFormat="1" ht="15" customHeight="1" x14ac:dyDescent="0.2">
      <c r="A1212" s="144" t="s">
        <v>151</v>
      </c>
      <c r="B1212" s="145">
        <v>100000</v>
      </c>
      <c r="C1212" s="145">
        <v>100000</v>
      </c>
      <c r="D1212" s="145">
        <v>100000</v>
      </c>
      <c r="E1212" s="146"/>
      <c r="F1212" s="146"/>
      <c r="G1212" s="146"/>
      <c r="H1212" s="146"/>
    </row>
    <row r="1213" spans="1:8" ht="15" customHeight="1" x14ac:dyDescent="0.25">
      <c r="A1213" s="140" t="s">
        <v>53</v>
      </c>
      <c r="B1213" s="29">
        <v>100000</v>
      </c>
      <c r="C1213" s="29">
        <v>100000</v>
      </c>
      <c r="D1213" s="29">
        <v>100000</v>
      </c>
    </row>
    <row r="1214" spans="1:8" ht="15" customHeight="1" x14ac:dyDescent="0.25">
      <c r="A1214" s="122" t="s">
        <v>56</v>
      </c>
      <c r="B1214" s="31">
        <v>100000</v>
      </c>
      <c r="C1214" s="36"/>
      <c r="D1214" s="36"/>
    </row>
    <row r="1215" spans="1:8" s="100" customFormat="1" ht="15.75" x14ac:dyDescent="0.25">
      <c r="A1215" s="26" t="s">
        <v>278</v>
      </c>
      <c r="B1215" s="27">
        <v>130000</v>
      </c>
      <c r="C1215" s="27">
        <v>30000</v>
      </c>
      <c r="D1215" s="27">
        <v>30000</v>
      </c>
      <c r="E1215" s="99"/>
      <c r="F1215" s="99"/>
      <c r="G1215" s="99"/>
      <c r="H1215" s="99"/>
    </row>
    <row r="1216" spans="1:8" s="147" customFormat="1" ht="12.75" x14ac:dyDescent="0.2">
      <c r="A1216" s="144" t="s">
        <v>105</v>
      </c>
      <c r="B1216" s="145">
        <v>80000</v>
      </c>
      <c r="C1216" s="145">
        <v>30000</v>
      </c>
      <c r="D1216" s="145">
        <v>30000</v>
      </c>
      <c r="E1216" s="146"/>
      <c r="F1216" s="146"/>
      <c r="G1216" s="146"/>
      <c r="H1216" s="146"/>
    </row>
    <row r="1217" spans="1:8" ht="15.75" x14ac:dyDescent="0.25">
      <c r="A1217" s="140" t="s">
        <v>53</v>
      </c>
      <c r="B1217" s="29">
        <v>0</v>
      </c>
      <c r="C1217" s="29">
        <v>30000</v>
      </c>
      <c r="D1217" s="29">
        <v>30000</v>
      </c>
    </row>
    <row r="1218" spans="1:8" ht="15.75" x14ac:dyDescent="0.25">
      <c r="A1218" s="140" t="s">
        <v>62</v>
      </c>
      <c r="B1218" s="29">
        <v>80000</v>
      </c>
      <c r="C1218" s="29">
        <v>0</v>
      </c>
      <c r="D1218" s="29">
        <v>0</v>
      </c>
    </row>
    <row r="1219" spans="1:8" ht="15.75" x14ac:dyDescent="0.25">
      <c r="A1219" s="122" t="s">
        <v>304</v>
      </c>
      <c r="B1219" s="31">
        <v>80000</v>
      </c>
      <c r="C1219" s="36"/>
      <c r="D1219" s="36"/>
    </row>
    <row r="1220" spans="1:8" s="147" customFormat="1" ht="12.75" x14ac:dyDescent="0.2">
      <c r="A1220" s="144" t="s">
        <v>151</v>
      </c>
      <c r="B1220" s="145">
        <v>50000</v>
      </c>
      <c r="C1220" s="145">
        <v>0</v>
      </c>
      <c r="D1220" s="145">
        <v>0</v>
      </c>
      <c r="E1220" s="146"/>
      <c r="F1220" s="146"/>
      <c r="G1220" s="146"/>
      <c r="H1220" s="146"/>
    </row>
    <row r="1221" spans="1:8" ht="15.75" x14ac:dyDescent="0.25">
      <c r="A1221" s="140" t="s">
        <v>62</v>
      </c>
      <c r="B1221" s="29">
        <v>50000</v>
      </c>
      <c r="C1221" s="29">
        <v>0</v>
      </c>
      <c r="D1221" s="29">
        <v>0</v>
      </c>
    </row>
    <row r="1222" spans="1:8" ht="15.75" x14ac:dyDescent="0.25">
      <c r="A1222" s="122" t="s">
        <v>304</v>
      </c>
      <c r="B1222" s="31">
        <v>50000</v>
      </c>
      <c r="C1222" s="36"/>
      <c r="D1222" s="36"/>
    </row>
    <row r="1223" spans="1:8" ht="15.75" x14ac:dyDescent="0.25">
      <c r="A1223" s="26" t="s">
        <v>279</v>
      </c>
      <c r="B1223" s="27">
        <v>2078500</v>
      </c>
      <c r="C1223" s="27">
        <v>2242500</v>
      </c>
      <c r="D1223" s="27">
        <v>2428500</v>
      </c>
    </row>
    <row r="1224" spans="1:8" s="147" customFormat="1" ht="12.75" x14ac:dyDescent="0.2">
      <c r="A1224" s="144" t="s">
        <v>105</v>
      </c>
      <c r="B1224" s="145">
        <v>2078500</v>
      </c>
      <c r="C1224" s="145">
        <v>2242500</v>
      </c>
      <c r="D1224" s="145">
        <v>2428500</v>
      </c>
      <c r="E1224" s="146"/>
      <c r="F1224" s="146"/>
      <c r="G1224" s="146"/>
      <c r="H1224" s="146"/>
    </row>
    <row r="1225" spans="1:8" ht="15.75" x14ac:dyDescent="0.25">
      <c r="A1225" s="140" t="s">
        <v>53</v>
      </c>
      <c r="B1225" s="29">
        <v>278500</v>
      </c>
      <c r="C1225" s="29">
        <v>278500</v>
      </c>
      <c r="D1225" s="29">
        <v>328500</v>
      </c>
    </row>
    <row r="1226" spans="1:8" ht="15.75" x14ac:dyDescent="0.25">
      <c r="A1226" s="122" t="s">
        <v>56</v>
      </c>
      <c r="B1226" s="31">
        <v>250000</v>
      </c>
      <c r="C1226" s="36"/>
      <c r="D1226" s="36"/>
    </row>
    <row r="1227" spans="1:8" ht="15.75" x14ac:dyDescent="0.25">
      <c r="A1227" s="122" t="s">
        <v>58</v>
      </c>
      <c r="B1227" s="31">
        <v>28500</v>
      </c>
      <c r="C1227" s="36"/>
      <c r="D1227" s="36"/>
    </row>
    <row r="1228" spans="1:8" ht="15.75" x14ac:dyDescent="0.25">
      <c r="A1228" s="140" t="s">
        <v>62</v>
      </c>
      <c r="B1228" s="29">
        <v>200000</v>
      </c>
      <c r="C1228" s="29">
        <v>400000</v>
      </c>
      <c r="D1228" s="29">
        <v>400000</v>
      </c>
    </row>
    <row r="1229" spans="1:8" s="100" customFormat="1" ht="15.75" x14ac:dyDescent="0.25">
      <c r="A1229" s="122" t="s">
        <v>304</v>
      </c>
      <c r="B1229" s="31">
        <v>200000</v>
      </c>
      <c r="C1229" s="36"/>
      <c r="D1229" s="36"/>
      <c r="E1229" s="99"/>
      <c r="F1229" s="99"/>
      <c r="G1229" s="99"/>
      <c r="H1229" s="99"/>
    </row>
    <row r="1230" spans="1:8" ht="15.75" x14ac:dyDescent="0.25">
      <c r="A1230" s="140" t="s">
        <v>66</v>
      </c>
      <c r="B1230" s="29">
        <v>300000</v>
      </c>
      <c r="C1230" s="29">
        <v>300000</v>
      </c>
      <c r="D1230" s="29">
        <v>400000</v>
      </c>
    </row>
    <row r="1231" spans="1:8" ht="15.75" x14ac:dyDescent="0.25">
      <c r="A1231" s="122" t="s">
        <v>67</v>
      </c>
      <c r="B1231" s="31">
        <v>300000</v>
      </c>
      <c r="C1231" s="36"/>
      <c r="D1231" s="36"/>
    </row>
    <row r="1232" spans="1:8" ht="15.75" x14ac:dyDescent="0.25">
      <c r="A1232" s="140" t="s">
        <v>71</v>
      </c>
      <c r="B1232" s="29">
        <v>1300000</v>
      </c>
      <c r="C1232" s="29">
        <v>1264000</v>
      </c>
      <c r="D1232" s="29">
        <v>1300000</v>
      </c>
    </row>
    <row r="1233" spans="1:8" ht="15.75" x14ac:dyDescent="0.25">
      <c r="A1233" s="122" t="s">
        <v>72</v>
      </c>
      <c r="B1233" s="31">
        <v>1300000</v>
      </c>
      <c r="C1233" s="36"/>
      <c r="D1233" s="36"/>
    </row>
    <row r="1234" spans="1:8" ht="15.75" x14ac:dyDescent="0.25">
      <c r="A1234" s="26" t="s">
        <v>371</v>
      </c>
      <c r="B1234" s="27">
        <v>500000</v>
      </c>
      <c r="C1234" s="27">
        <v>0</v>
      </c>
      <c r="D1234" s="27">
        <v>0</v>
      </c>
    </row>
    <row r="1235" spans="1:8" s="147" customFormat="1" ht="12.75" x14ac:dyDescent="0.2">
      <c r="A1235" s="144" t="s">
        <v>105</v>
      </c>
      <c r="B1235" s="145">
        <v>500000</v>
      </c>
      <c r="C1235" s="145">
        <v>0</v>
      </c>
      <c r="D1235" s="145">
        <v>0</v>
      </c>
      <c r="E1235" s="146"/>
      <c r="F1235" s="146"/>
      <c r="G1235" s="146"/>
      <c r="H1235" s="146"/>
    </row>
    <row r="1236" spans="1:8" ht="15.75" x14ac:dyDescent="0.25">
      <c r="A1236" s="140" t="s">
        <v>75</v>
      </c>
      <c r="B1236" s="29">
        <v>500000</v>
      </c>
      <c r="C1236" s="29">
        <v>0</v>
      </c>
      <c r="D1236" s="29">
        <v>0</v>
      </c>
    </row>
    <row r="1237" spans="1:8" ht="15.75" x14ac:dyDescent="0.25">
      <c r="A1237" s="122" t="s">
        <v>309</v>
      </c>
      <c r="B1237" s="31">
        <v>500000</v>
      </c>
      <c r="C1237" s="36"/>
      <c r="D1237" s="36"/>
    </row>
    <row r="1238" spans="1:8" ht="15.75" x14ac:dyDescent="0.25">
      <c r="A1238" s="28" t="s">
        <v>280</v>
      </c>
      <c r="B1238" s="29">
        <v>2743400</v>
      </c>
      <c r="C1238" s="29">
        <v>2376000</v>
      </c>
      <c r="D1238" s="29">
        <v>2276000</v>
      </c>
    </row>
    <row r="1239" spans="1:8" ht="15.75" x14ac:dyDescent="0.25">
      <c r="A1239" s="26" t="s">
        <v>281</v>
      </c>
      <c r="B1239" s="27">
        <v>1150000</v>
      </c>
      <c r="C1239" s="27">
        <v>1150000</v>
      </c>
      <c r="D1239" s="27">
        <v>1150000</v>
      </c>
    </row>
    <row r="1240" spans="1:8" s="147" customFormat="1" ht="12.75" x14ac:dyDescent="0.2">
      <c r="A1240" s="144" t="s">
        <v>105</v>
      </c>
      <c r="B1240" s="145">
        <v>1150000</v>
      </c>
      <c r="C1240" s="145">
        <v>1150000</v>
      </c>
      <c r="D1240" s="145">
        <v>1150000</v>
      </c>
      <c r="E1240" s="146"/>
      <c r="F1240" s="146"/>
      <c r="G1240" s="146"/>
      <c r="H1240" s="146"/>
    </row>
    <row r="1241" spans="1:8" ht="15.75" x14ac:dyDescent="0.25">
      <c r="A1241" s="140" t="s">
        <v>71</v>
      </c>
      <c r="B1241" s="29">
        <v>1150000</v>
      </c>
      <c r="C1241" s="29">
        <v>1150000</v>
      </c>
      <c r="D1241" s="29">
        <v>1150000</v>
      </c>
    </row>
    <row r="1242" spans="1:8" ht="15.75" x14ac:dyDescent="0.25">
      <c r="A1242" s="122" t="s">
        <v>72</v>
      </c>
      <c r="B1242" s="31">
        <v>1150000</v>
      </c>
      <c r="C1242" s="36"/>
      <c r="D1242" s="36"/>
    </row>
    <row r="1243" spans="1:8" ht="15.75" x14ac:dyDescent="0.25">
      <c r="A1243" s="26" t="s">
        <v>282</v>
      </c>
      <c r="B1243" s="27">
        <v>460000</v>
      </c>
      <c r="C1243" s="27">
        <v>460000</v>
      </c>
      <c r="D1243" s="27">
        <v>460000</v>
      </c>
    </row>
    <row r="1244" spans="1:8" s="147" customFormat="1" ht="12.75" x14ac:dyDescent="0.2">
      <c r="A1244" s="144" t="s">
        <v>105</v>
      </c>
      <c r="B1244" s="145">
        <v>460000</v>
      </c>
      <c r="C1244" s="145">
        <v>460000</v>
      </c>
      <c r="D1244" s="145">
        <v>460000</v>
      </c>
      <c r="E1244" s="146"/>
      <c r="F1244" s="146"/>
      <c r="G1244" s="146"/>
      <c r="H1244" s="146"/>
    </row>
    <row r="1245" spans="1:8" ht="15.75" x14ac:dyDescent="0.25">
      <c r="A1245" s="140" t="s">
        <v>53</v>
      </c>
      <c r="B1245" s="29">
        <v>210000</v>
      </c>
      <c r="C1245" s="29">
        <v>210000</v>
      </c>
      <c r="D1245" s="29">
        <v>210000</v>
      </c>
    </row>
    <row r="1246" spans="1:8" ht="15.75" x14ac:dyDescent="0.25">
      <c r="A1246" s="122" t="s">
        <v>55</v>
      </c>
      <c r="B1246" s="31">
        <v>80000</v>
      </c>
      <c r="C1246" s="36"/>
      <c r="D1246" s="36"/>
    </row>
    <row r="1247" spans="1:8" ht="15.75" x14ac:dyDescent="0.25">
      <c r="A1247" s="122" t="s">
        <v>56</v>
      </c>
      <c r="B1247" s="31">
        <v>120000</v>
      </c>
      <c r="C1247" s="36"/>
      <c r="D1247" s="36"/>
    </row>
    <row r="1248" spans="1:8" ht="15.75" x14ac:dyDescent="0.25">
      <c r="A1248" s="122" t="s">
        <v>57</v>
      </c>
      <c r="B1248" s="31">
        <v>10000</v>
      </c>
      <c r="C1248" s="36"/>
      <c r="D1248" s="36"/>
    </row>
    <row r="1249" spans="1:8" ht="15.75" x14ac:dyDescent="0.25">
      <c r="A1249" s="140" t="s">
        <v>71</v>
      </c>
      <c r="B1249" s="29">
        <v>200000</v>
      </c>
      <c r="C1249" s="29">
        <v>200000</v>
      </c>
      <c r="D1249" s="29">
        <v>200000</v>
      </c>
    </row>
    <row r="1250" spans="1:8" s="112" customFormat="1" ht="15.75" x14ac:dyDescent="0.25">
      <c r="A1250" s="122" t="s">
        <v>72</v>
      </c>
      <c r="B1250" s="31">
        <v>200000</v>
      </c>
      <c r="C1250" s="36"/>
      <c r="D1250" s="36"/>
      <c r="E1250" s="111"/>
      <c r="F1250" s="111"/>
      <c r="G1250" s="111"/>
      <c r="H1250" s="111"/>
    </row>
    <row r="1251" spans="1:8" s="100" customFormat="1" ht="15.75" x14ac:dyDescent="0.25">
      <c r="A1251" s="140" t="s">
        <v>77</v>
      </c>
      <c r="B1251" s="29">
        <v>50000</v>
      </c>
      <c r="C1251" s="29">
        <v>50000</v>
      </c>
      <c r="D1251" s="29">
        <v>50000</v>
      </c>
      <c r="E1251" s="99"/>
      <c r="F1251" s="99"/>
      <c r="G1251" s="99"/>
      <c r="H1251" s="99"/>
    </row>
    <row r="1252" spans="1:8" s="100" customFormat="1" ht="15.75" x14ac:dyDescent="0.25">
      <c r="A1252" s="122" t="s">
        <v>79</v>
      </c>
      <c r="B1252" s="31">
        <v>50000</v>
      </c>
      <c r="C1252" s="36"/>
      <c r="D1252" s="36"/>
      <c r="E1252" s="99"/>
      <c r="F1252" s="99"/>
      <c r="G1252" s="99"/>
      <c r="H1252" s="99"/>
    </row>
    <row r="1253" spans="1:8" ht="15.75" x14ac:dyDescent="0.25">
      <c r="A1253" s="26" t="s">
        <v>283</v>
      </c>
      <c r="B1253" s="27">
        <v>16000</v>
      </c>
      <c r="C1253" s="27">
        <v>16000</v>
      </c>
      <c r="D1253" s="27">
        <v>16000</v>
      </c>
    </row>
    <row r="1254" spans="1:8" s="147" customFormat="1" ht="12.75" x14ac:dyDescent="0.2">
      <c r="A1254" s="144" t="s">
        <v>105</v>
      </c>
      <c r="B1254" s="145">
        <v>16000</v>
      </c>
      <c r="C1254" s="145">
        <v>16000</v>
      </c>
      <c r="D1254" s="145">
        <v>16000</v>
      </c>
      <c r="E1254" s="146"/>
      <c r="F1254" s="146"/>
      <c r="G1254" s="146"/>
      <c r="H1254" s="146"/>
    </row>
    <row r="1255" spans="1:8" ht="15.75" x14ac:dyDescent="0.25">
      <c r="A1255" s="140" t="s">
        <v>53</v>
      </c>
      <c r="B1255" s="29">
        <v>6000</v>
      </c>
      <c r="C1255" s="29">
        <v>6000</v>
      </c>
      <c r="D1255" s="29">
        <v>6000</v>
      </c>
    </row>
    <row r="1256" spans="1:8" ht="15.75" x14ac:dyDescent="0.25">
      <c r="A1256" s="122" t="s">
        <v>56</v>
      </c>
      <c r="B1256" s="31">
        <v>1000</v>
      </c>
      <c r="C1256" s="36"/>
      <c r="D1256" s="36"/>
    </row>
    <row r="1257" spans="1:8" ht="15.75" x14ac:dyDescent="0.25">
      <c r="A1257" s="122" t="s">
        <v>58</v>
      </c>
      <c r="B1257" s="31">
        <v>5000</v>
      </c>
      <c r="C1257" s="36"/>
      <c r="D1257" s="36"/>
    </row>
    <row r="1258" spans="1:8" s="100" customFormat="1" ht="15.75" x14ac:dyDescent="0.25">
      <c r="A1258" s="140" t="s">
        <v>66</v>
      </c>
      <c r="B1258" s="29">
        <v>10000</v>
      </c>
      <c r="C1258" s="29">
        <v>10000</v>
      </c>
      <c r="D1258" s="29">
        <v>10000</v>
      </c>
      <c r="E1258" s="99"/>
      <c r="F1258" s="99"/>
      <c r="G1258" s="99"/>
      <c r="H1258" s="99"/>
    </row>
    <row r="1259" spans="1:8" ht="15.75" x14ac:dyDescent="0.25">
      <c r="A1259" s="122" t="s">
        <v>67</v>
      </c>
      <c r="B1259" s="31">
        <v>10000</v>
      </c>
      <c r="C1259" s="36"/>
      <c r="D1259" s="36"/>
    </row>
    <row r="1260" spans="1:8" ht="15.75" x14ac:dyDescent="0.25">
      <c r="A1260" s="26" t="s">
        <v>284</v>
      </c>
      <c r="B1260" s="27">
        <v>10000</v>
      </c>
      <c r="C1260" s="27">
        <v>10000</v>
      </c>
      <c r="D1260" s="27">
        <v>10000</v>
      </c>
    </row>
    <row r="1261" spans="1:8" s="147" customFormat="1" ht="12.75" x14ac:dyDescent="0.2">
      <c r="A1261" s="144" t="s">
        <v>105</v>
      </c>
      <c r="B1261" s="145">
        <v>10000</v>
      </c>
      <c r="C1261" s="145">
        <v>10000</v>
      </c>
      <c r="D1261" s="145">
        <v>10000</v>
      </c>
      <c r="E1261" s="146"/>
      <c r="F1261" s="146"/>
      <c r="G1261" s="146"/>
      <c r="H1261" s="146"/>
    </row>
    <row r="1262" spans="1:8" s="100" customFormat="1" ht="15.75" x14ac:dyDescent="0.25">
      <c r="A1262" s="140" t="s">
        <v>53</v>
      </c>
      <c r="B1262" s="29">
        <v>10000</v>
      </c>
      <c r="C1262" s="29">
        <v>10000</v>
      </c>
      <c r="D1262" s="29">
        <v>10000</v>
      </c>
      <c r="E1262" s="99"/>
      <c r="F1262" s="99"/>
      <c r="G1262" s="99"/>
      <c r="H1262" s="99"/>
    </row>
    <row r="1263" spans="1:8" ht="15.75" x14ac:dyDescent="0.25">
      <c r="A1263" s="122" t="s">
        <v>56</v>
      </c>
      <c r="B1263" s="31">
        <v>5000</v>
      </c>
      <c r="C1263" s="36"/>
      <c r="D1263" s="36"/>
    </row>
    <row r="1264" spans="1:8" ht="15.75" x14ac:dyDescent="0.25">
      <c r="A1264" s="122" t="s">
        <v>58</v>
      </c>
      <c r="B1264" s="31">
        <v>5000</v>
      </c>
      <c r="C1264" s="36"/>
      <c r="D1264" s="36"/>
    </row>
    <row r="1265" spans="1:8" s="100" customFormat="1" ht="15.75" x14ac:dyDescent="0.25">
      <c r="A1265" s="26" t="s">
        <v>372</v>
      </c>
      <c r="B1265" s="27">
        <v>200000</v>
      </c>
      <c r="C1265" s="27">
        <v>200000</v>
      </c>
      <c r="D1265" s="27">
        <v>200000</v>
      </c>
      <c r="E1265" s="99"/>
      <c r="F1265" s="99"/>
      <c r="G1265" s="99"/>
      <c r="H1265" s="99"/>
    </row>
    <row r="1266" spans="1:8" s="147" customFormat="1" ht="12.75" x14ac:dyDescent="0.2">
      <c r="A1266" s="144" t="s">
        <v>105</v>
      </c>
      <c r="B1266" s="145">
        <v>200000</v>
      </c>
      <c r="C1266" s="145">
        <v>200000</v>
      </c>
      <c r="D1266" s="145">
        <v>200000</v>
      </c>
      <c r="E1266" s="146"/>
      <c r="F1266" s="146"/>
      <c r="G1266" s="146"/>
      <c r="H1266" s="146"/>
    </row>
    <row r="1267" spans="1:8" ht="15.75" x14ac:dyDescent="0.25">
      <c r="A1267" s="140" t="s">
        <v>53</v>
      </c>
      <c r="B1267" s="29">
        <v>200000</v>
      </c>
      <c r="C1267" s="29">
        <v>200000</v>
      </c>
      <c r="D1267" s="29">
        <v>200000</v>
      </c>
    </row>
    <row r="1268" spans="1:8" s="100" customFormat="1" ht="15.75" x14ac:dyDescent="0.25">
      <c r="A1268" s="122" t="s">
        <v>56</v>
      </c>
      <c r="B1268" s="31">
        <v>200000</v>
      </c>
      <c r="C1268" s="36"/>
      <c r="D1268" s="36"/>
      <c r="E1268" s="99"/>
      <c r="F1268" s="99"/>
      <c r="G1268" s="99"/>
      <c r="H1268" s="99"/>
    </row>
    <row r="1269" spans="1:8" s="100" customFormat="1" ht="15.75" x14ac:dyDescent="0.25">
      <c r="A1269" s="26" t="s">
        <v>285</v>
      </c>
      <c r="B1269" s="27">
        <v>440000</v>
      </c>
      <c r="C1269" s="27">
        <v>440000</v>
      </c>
      <c r="D1269" s="27">
        <v>440000</v>
      </c>
      <c r="E1269" s="99"/>
      <c r="F1269" s="99"/>
      <c r="G1269" s="99"/>
      <c r="H1269" s="99"/>
    </row>
    <row r="1270" spans="1:8" s="147" customFormat="1" ht="12.75" x14ac:dyDescent="0.2">
      <c r="A1270" s="144" t="s">
        <v>105</v>
      </c>
      <c r="B1270" s="145">
        <v>440000</v>
      </c>
      <c r="C1270" s="145">
        <v>440000</v>
      </c>
      <c r="D1270" s="145">
        <v>440000</v>
      </c>
      <c r="E1270" s="146"/>
      <c r="F1270" s="146"/>
      <c r="G1270" s="146"/>
      <c r="H1270" s="146"/>
    </row>
    <row r="1271" spans="1:8" ht="15.75" x14ac:dyDescent="0.25">
      <c r="A1271" s="140" t="s">
        <v>53</v>
      </c>
      <c r="B1271" s="29">
        <v>90000</v>
      </c>
      <c r="C1271" s="29">
        <v>90000</v>
      </c>
      <c r="D1271" s="29">
        <v>90000</v>
      </c>
    </row>
    <row r="1272" spans="1:8" s="100" customFormat="1" ht="15.75" x14ac:dyDescent="0.25">
      <c r="A1272" s="122" t="s">
        <v>56</v>
      </c>
      <c r="B1272" s="31">
        <v>90000</v>
      </c>
      <c r="C1272" s="36"/>
      <c r="D1272" s="36"/>
      <c r="E1272" s="99"/>
      <c r="F1272" s="99"/>
      <c r="G1272" s="99"/>
      <c r="H1272" s="99"/>
    </row>
    <row r="1273" spans="1:8" ht="15.75" x14ac:dyDescent="0.25">
      <c r="A1273" s="140" t="s">
        <v>71</v>
      </c>
      <c r="B1273" s="29">
        <v>350000</v>
      </c>
      <c r="C1273" s="29">
        <v>350000</v>
      </c>
      <c r="D1273" s="29">
        <v>350000</v>
      </c>
    </row>
    <row r="1274" spans="1:8" ht="15.75" x14ac:dyDescent="0.25">
      <c r="A1274" s="122" t="s">
        <v>73</v>
      </c>
      <c r="B1274" s="31">
        <v>350000</v>
      </c>
      <c r="C1274" s="36"/>
      <c r="D1274" s="36"/>
    </row>
    <row r="1275" spans="1:8" ht="15.75" x14ac:dyDescent="0.25">
      <c r="A1275" s="26" t="s">
        <v>329</v>
      </c>
      <c r="B1275" s="27">
        <v>467400</v>
      </c>
      <c r="C1275" s="27">
        <v>100000</v>
      </c>
      <c r="D1275" s="27">
        <v>0</v>
      </c>
    </row>
    <row r="1276" spans="1:8" s="147" customFormat="1" ht="15" customHeight="1" x14ac:dyDescent="0.2">
      <c r="A1276" s="144" t="s">
        <v>105</v>
      </c>
      <c r="B1276" s="145">
        <v>339900</v>
      </c>
      <c r="C1276" s="145">
        <v>100000</v>
      </c>
      <c r="D1276" s="145">
        <v>0</v>
      </c>
      <c r="E1276" s="146"/>
      <c r="F1276" s="146"/>
      <c r="G1276" s="146"/>
      <c r="H1276" s="146"/>
    </row>
    <row r="1277" spans="1:8" ht="15" customHeight="1" x14ac:dyDescent="0.25">
      <c r="A1277" s="140" t="s">
        <v>49</v>
      </c>
      <c r="B1277" s="29">
        <v>130000</v>
      </c>
      <c r="C1277" s="29">
        <v>0</v>
      </c>
      <c r="D1277" s="29">
        <v>0</v>
      </c>
    </row>
    <row r="1278" spans="1:8" s="100" customFormat="1" ht="15" customHeight="1" x14ac:dyDescent="0.25">
      <c r="A1278" s="122" t="s">
        <v>50</v>
      </c>
      <c r="B1278" s="31">
        <v>110000</v>
      </c>
      <c r="C1278" s="36"/>
      <c r="D1278" s="36"/>
      <c r="E1278" s="99"/>
      <c r="F1278" s="99"/>
      <c r="G1278" s="99"/>
      <c r="H1278" s="99"/>
    </row>
    <row r="1279" spans="1:8" ht="15" customHeight="1" x14ac:dyDescent="0.25">
      <c r="A1279" s="122" t="s">
        <v>52</v>
      </c>
      <c r="B1279" s="31">
        <v>20000</v>
      </c>
      <c r="C1279" s="36"/>
      <c r="D1279" s="36"/>
    </row>
    <row r="1280" spans="1:8" ht="15.75" x14ac:dyDescent="0.25">
      <c r="A1280" s="140" t="s">
        <v>53</v>
      </c>
      <c r="B1280" s="29">
        <v>182400</v>
      </c>
      <c r="C1280" s="29">
        <v>100000</v>
      </c>
      <c r="D1280" s="29">
        <v>0</v>
      </c>
    </row>
    <row r="1281" spans="1:8" s="100" customFormat="1" ht="15.75" x14ac:dyDescent="0.25">
      <c r="A1281" s="122" t="s">
        <v>54</v>
      </c>
      <c r="B1281" s="31">
        <v>28000</v>
      </c>
      <c r="C1281" s="36"/>
      <c r="D1281" s="36"/>
      <c r="E1281" s="99"/>
      <c r="F1281" s="99"/>
      <c r="G1281" s="99"/>
      <c r="H1281" s="99"/>
    </row>
    <row r="1282" spans="1:8" ht="15.75" x14ac:dyDescent="0.25">
      <c r="A1282" s="122" t="s">
        <v>56</v>
      </c>
      <c r="B1282" s="31">
        <v>144400</v>
      </c>
      <c r="C1282" s="36"/>
      <c r="D1282" s="36"/>
    </row>
    <row r="1283" spans="1:8" ht="15.75" x14ac:dyDescent="0.25">
      <c r="A1283" s="122" t="s">
        <v>57</v>
      </c>
      <c r="B1283" s="31">
        <v>10000</v>
      </c>
      <c r="C1283" s="36"/>
      <c r="D1283" s="36"/>
    </row>
    <row r="1284" spans="1:8" s="100" customFormat="1" ht="15.75" x14ac:dyDescent="0.25">
      <c r="A1284" s="140" t="s">
        <v>66</v>
      </c>
      <c r="B1284" s="29">
        <v>5000</v>
      </c>
      <c r="C1284" s="29">
        <v>0</v>
      </c>
      <c r="D1284" s="29">
        <v>0</v>
      </c>
      <c r="E1284" s="99"/>
      <c r="F1284" s="99"/>
      <c r="G1284" s="99"/>
      <c r="H1284" s="99"/>
    </row>
    <row r="1285" spans="1:8" s="100" customFormat="1" ht="15.75" x14ac:dyDescent="0.25">
      <c r="A1285" s="122" t="s">
        <v>67</v>
      </c>
      <c r="B1285" s="31">
        <v>5000</v>
      </c>
      <c r="C1285" s="36"/>
      <c r="D1285" s="36"/>
      <c r="E1285" s="99"/>
      <c r="F1285" s="99"/>
      <c r="G1285" s="99"/>
      <c r="H1285" s="99"/>
    </row>
    <row r="1286" spans="1:8" ht="15.75" x14ac:dyDescent="0.25">
      <c r="A1286" s="140" t="s">
        <v>77</v>
      </c>
      <c r="B1286" s="29">
        <v>22500</v>
      </c>
      <c r="C1286" s="29">
        <v>0</v>
      </c>
      <c r="D1286" s="29">
        <v>0</v>
      </c>
    </row>
    <row r="1287" spans="1:8" ht="15.75" x14ac:dyDescent="0.25">
      <c r="A1287" s="122" t="s">
        <v>79</v>
      </c>
      <c r="B1287" s="31">
        <v>22500</v>
      </c>
      <c r="C1287" s="36"/>
      <c r="D1287" s="36"/>
    </row>
    <row r="1288" spans="1:8" s="147" customFormat="1" ht="12.75" x14ac:dyDescent="0.2">
      <c r="A1288" s="144" t="s">
        <v>150</v>
      </c>
      <c r="B1288" s="145">
        <v>127500</v>
      </c>
      <c r="C1288" s="145">
        <v>0</v>
      </c>
      <c r="D1288" s="145">
        <v>0</v>
      </c>
      <c r="E1288" s="146"/>
      <c r="F1288" s="146"/>
      <c r="G1288" s="146"/>
      <c r="H1288" s="146"/>
    </row>
    <row r="1289" spans="1:8" s="100" customFormat="1" ht="15.75" x14ac:dyDescent="0.25">
      <c r="A1289" s="140" t="s">
        <v>77</v>
      </c>
      <c r="B1289" s="29">
        <v>127500</v>
      </c>
      <c r="C1289" s="29">
        <v>0</v>
      </c>
      <c r="D1289" s="29">
        <v>0</v>
      </c>
      <c r="E1289" s="99"/>
      <c r="F1289" s="99"/>
      <c r="G1289" s="99"/>
      <c r="H1289" s="99"/>
    </row>
    <row r="1290" spans="1:8" ht="15.75" x14ac:dyDescent="0.25">
      <c r="A1290" s="122" t="s">
        <v>79</v>
      </c>
      <c r="B1290" s="31">
        <v>127500</v>
      </c>
      <c r="C1290" s="36"/>
      <c r="D1290" s="36"/>
    </row>
    <row r="1291" spans="1:8" ht="15.75" x14ac:dyDescent="0.25">
      <c r="A1291" s="122"/>
      <c r="B1291" s="31"/>
      <c r="C1291" s="36"/>
      <c r="D1291" s="36"/>
    </row>
    <row r="1292" spans="1:8" ht="31.5" x14ac:dyDescent="0.25">
      <c r="A1292" s="28" t="s">
        <v>286</v>
      </c>
      <c r="B1292" s="29">
        <v>1859600</v>
      </c>
      <c r="C1292" s="29">
        <v>1719600</v>
      </c>
      <c r="D1292" s="29">
        <v>1784600</v>
      </c>
    </row>
    <row r="1293" spans="1:8" s="147" customFormat="1" ht="12.75" x14ac:dyDescent="0.2">
      <c r="A1293" s="144" t="s">
        <v>105</v>
      </c>
      <c r="B1293" s="145">
        <v>1859600</v>
      </c>
      <c r="C1293" s="145">
        <v>1719600</v>
      </c>
      <c r="D1293" s="145">
        <v>1784600</v>
      </c>
      <c r="E1293" s="146"/>
      <c r="F1293" s="146"/>
      <c r="G1293" s="146"/>
      <c r="H1293" s="146"/>
    </row>
    <row r="1294" spans="1:8" s="77" customFormat="1" ht="15.75" x14ac:dyDescent="0.25">
      <c r="A1294" s="141"/>
      <c r="B1294" s="142"/>
      <c r="C1294" s="142"/>
      <c r="D1294" s="142"/>
      <c r="E1294" s="76"/>
      <c r="F1294" s="76"/>
      <c r="G1294" s="76"/>
      <c r="H1294" s="76"/>
    </row>
    <row r="1295" spans="1:8" s="100" customFormat="1" ht="15.75" x14ac:dyDescent="0.25">
      <c r="A1295" s="28" t="s">
        <v>287</v>
      </c>
      <c r="B1295" s="29">
        <v>1595000</v>
      </c>
      <c r="C1295" s="29">
        <v>1455000</v>
      </c>
      <c r="D1295" s="29">
        <v>1520000</v>
      </c>
      <c r="E1295" s="99"/>
      <c r="F1295" s="99"/>
      <c r="G1295" s="99"/>
      <c r="H1295" s="99"/>
    </row>
    <row r="1296" spans="1:8" s="77" customFormat="1" ht="15.75" x14ac:dyDescent="0.25">
      <c r="A1296" s="26" t="s">
        <v>288</v>
      </c>
      <c r="B1296" s="27">
        <v>1595000</v>
      </c>
      <c r="C1296" s="27">
        <v>1455000</v>
      </c>
      <c r="D1296" s="27">
        <v>1520000</v>
      </c>
      <c r="E1296" s="76"/>
      <c r="F1296" s="76"/>
      <c r="G1296" s="76"/>
      <c r="H1296" s="76"/>
    </row>
    <row r="1297" spans="1:8" s="147" customFormat="1" ht="15" customHeight="1" x14ac:dyDescent="0.2">
      <c r="A1297" s="144" t="s">
        <v>105</v>
      </c>
      <c r="B1297" s="145">
        <v>1595000</v>
      </c>
      <c r="C1297" s="145">
        <v>1455000</v>
      </c>
      <c r="D1297" s="145">
        <v>1520000</v>
      </c>
      <c r="E1297" s="146"/>
      <c r="F1297" s="146"/>
      <c r="G1297" s="146"/>
      <c r="H1297" s="146"/>
    </row>
    <row r="1298" spans="1:8" ht="15" customHeight="1" x14ac:dyDescent="0.25">
      <c r="A1298" s="140" t="s">
        <v>49</v>
      </c>
      <c r="B1298" s="29">
        <v>850000</v>
      </c>
      <c r="C1298" s="29">
        <v>820000</v>
      </c>
      <c r="D1298" s="29">
        <v>820000</v>
      </c>
    </row>
    <row r="1299" spans="1:8" ht="15" customHeight="1" x14ac:dyDescent="0.25">
      <c r="A1299" s="122" t="s">
        <v>50</v>
      </c>
      <c r="B1299" s="31">
        <v>400000</v>
      </c>
      <c r="C1299" s="36"/>
      <c r="D1299" s="36"/>
    </row>
    <row r="1300" spans="1:8" s="100" customFormat="1" ht="15" customHeight="1" x14ac:dyDescent="0.25">
      <c r="A1300" s="122" t="s">
        <v>51</v>
      </c>
      <c r="B1300" s="31">
        <v>380000</v>
      </c>
      <c r="C1300" s="36"/>
      <c r="D1300" s="36"/>
      <c r="E1300" s="99"/>
      <c r="F1300" s="99"/>
      <c r="G1300" s="99"/>
      <c r="H1300" s="99"/>
    </row>
    <row r="1301" spans="1:8" ht="15" customHeight="1" x14ac:dyDescent="0.25">
      <c r="A1301" s="122" t="s">
        <v>52</v>
      </c>
      <c r="B1301" s="31">
        <v>70000</v>
      </c>
      <c r="C1301" s="36"/>
      <c r="D1301" s="36"/>
    </row>
    <row r="1302" spans="1:8" ht="15" customHeight="1" x14ac:dyDescent="0.25">
      <c r="A1302" s="140" t="s">
        <v>53</v>
      </c>
      <c r="B1302" s="29">
        <v>675000</v>
      </c>
      <c r="C1302" s="29">
        <v>570000</v>
      </c>
      <c r="D1302" s="29">
        <v>630000</v>
      </c>
    </row>
    <row r="1303" spans="1:8" ht="15" customHeight="1" x14ac:dyDescent="0.25">
      <c r="A1303" s="122" t="s">
        <v>54</v>
      </c>
      <c r="B1303" s="31">
        <v>420000</v>
      </c>
      <c r="C1303" s="36"/>
      <c r="D1303" s="36"/>
    </row>
    <row r="1304" spans="1:8" s="100" customFormat="1" ht="15" customHeight="1" x14ac:dyDescent="0.25">
      <c r="A1304" s="122" t="s">
        <v>55</v>
      </c>
      <c r="B1304" s="31">
        <v>20000</v>
      </c>
      <c r="C1304" s="36"/>
      <c r="D1304" s="36"/>
      <c r="E1304" s="99"/>
      <c r="F1304" s="99"/>
      <c r="G1304" s="99"/>
      <c r="H1304" s="99"/>
    </row>
    <row r="1305" spans="1:8" ht="15" customHeight="1" x14ac:dyDescent="0.25">
      <c r="A1305" s="122" t="s">
        <v>56</v>
      </c>
      <c r="B1305" s="31">
        <v>135000</v>
      </c>
      <c r="C1305" s="36"/>
      <c r="D1305" s="36"/>
    </row>
    <row r="1306" spans="1:8" s="100" customFormat="1" ht="15" customHeight="1" x14ac:dyDescent="0.25">
      <c r="A1306" s="122" t="s">
        <v>58</v>
      </c>
      <c r="B1306" s="31">
        <v>100000</v>
      </c>
      <c r="C1306" s="36"/>
      <c r="D1306" s="36"/>
      <c r="E1306" s="99"/>
      <c r="F1306" s="99"/>
      <c r="G1306" s="99"/>
      <c r="H1306" s="99"/>
    </row>
    <row r="1307" spans="1:8" s="100" customFormat="1" ht="15" customHeight="1" x14ac:dyDescent="0.25">
      <c r="A1307" s="140" t="s">
        <v>59</v>
      </c>
      <c r="B1307" s="29">
        <v>50000</v>
      </c>
      <c r="C1307" s="29">
        <v>45000</v>
      </c>
      <c r="D1307" s="29">
        <v>50000</v>
      </c>
      <c r="E1307" s="99"/>
      <c r="F1307" s="99"/>
      <c r="G1307" s="99"/>
      <c r="H1307" s="99"/>
    </row>
    <row r="1308" spans="1:8" s="112" customFormat="1" ht="15" customHeight="1" x14ac:dyDescent="0.25">
      <c r="A1308" s="122" t="s">
        <v>60</v>
      </c>
      <c r="B1308" s="31">
        <v>25000</v>
      </c>
      <c r="C1308" s="36"/>
      <c r="D1308" s="36"/>
      <c r="E1308" s="111"/>
      <c r="F1308" s="111"/>
      <c r="G1308" s="111"/>
      <c r="H1308" s="111"/>
    </row>
    <row r="1309" spans="1:8" ht="15" customHeight="1" x14ac:dyDescent="0.25">
      <c r="A1309" s="122" t="s">
        <v>61</v>
      </c>
      <c r="B1309" s="31">
        <v>25000</v>
      </c>
      <c r="C1309" s="36"/>
      <c r="D1309" s="36"/>
    </row>
    <row r="1310" spans="1:8" s="100" customFormat="1" ht="15" customHeight="1" x14ac:dyDescent="0.25">
      <c r="A1310" s="140" t="s">
        <v>75</v>
      </c>
      <c r="B1310" s="29">
        <v>10000</v>
      </c>
      <c r="C1310" s="29">
        <v>10000</v>
      </c>
      <c r="D1310" s="29">
        <v>10000</v>
      </c>
      <c r="E1310" s="99"/>
      <c r="F1310" s="99"/>
      <c r="G1310" s="99"/>
      <c r="H1310" s="99"/>
    </row>
    <row r="1311" spans="1:8" s="100" customFormat="1" ht="15" customHeight="1" x14ac:dyDescent="0.25">
      <c r="A1311" s="122" t="s">
        <v>76</v>
      </c>
      <c r="B1311" s="31">
        <v>10000</v>
      </c>
      <c r="C1311" s="36"/>
      <c r="D1311" s="36"/>
      <c r="E1311" s="99"/>
      <c r="F1311" s="99"/>
      <c r="G1311" s="99"/>
      <c r="H1311" s="99"/>
    </row>
    <row r="1312" spans="1:8" ht="15" customHeight="1" x14ac:dyDescent="0.25">
      <c r="A1312" s="140" t="s">
        <v>77</v>
      </c>
      <c r="B1312" s="29">
        <v>10000</v>
      </c>
      <c r="C1312" s="29">
        <v>10000</v>
      </c>
      <c r="D1312" s="29">
        <v>10000</v>
      </c>
    </row>
    <row r="1313" spans="1:8" ht="15" customHeight="1" x14ac:dyDescent="0.25">
      <c r="A1313" s="122" t="s">
        <v>79</v>
      </c>
      <c r="B1313" s="31">
        <v>10000</v>
      </c>
      <c r="C1313" s="36"/>
      <c r="D1313" s="36"/>
    </row>
    <row r="1314" spans="1:8" s="100" customFormat="1" ht="20.25" customHeight="1" x14ac:dyDescent="0.25">
      <c r="A1314" s="28" t="s">
        <v>152</v>
      </c>
      <c r="B1314" s="29">
        <v>264600</v>
      </c>
      <c r="C1314" s="29">
        <v>264600</v>
      </c>
      <c r="D1314" s="29">
        <v>264600</v>
      </c>
      <c r="E1314" s="99"/>
      <c r="F1314" s="99"/>
      <c r="G1314" s="99"/>
      <c r="H1314" s="99"/>
    </row>
    <row r="1315" spans="1:8" s="100" customFormat="1" ht="20.25" customHeight="1" x14ac:dyDescent="0.25">
      <c r="A1315" s="26" t="s">
        <v>289</v>
      </c>
      <c r="B1315" s="27">
        <v>264600</v>
      </c>
      <c r="C1315" s="27">
        <v>264600</v>
      </c>
      <c r="D1315" s="27">
        <v>264600</v>
      </c>
      <c r="E1315" s="99"/>
      <c r="F1315" s="99"/>
      <c r="G1315" s="99"/>
      <c r="H1315" s="99"/>
    </row>
    <row r="1316" spans="1:8" s="147" customFormat="1" ht="12.75" x14ac:dyDescent="0.2">
      <c r="A1316" s="144" t="s">
        <v>105</v>
      </c>
      <c r="B1316" s="145">
        <v>264600</v>
      </c>
      <c r="C1316" s="145">
        <v>264600</v>
      </c>
      <c r="D1316" s="145">
        <v>264600</v>
      </c>
      <c r="E1316" s="146"/>
      <c r="F1316" s="146"/>
      <c r="G1316" s="146"/>
      <c r="H1316" s="146"/>
    </row>
    <row r="1317" spans="1:8" ht="15.75" x14ac:dyDescent="0.25">
      <c r="A1317" s="140" t="s">
        <v>49</v>
      </c>
      <c r="B1317" s="29">
        <v>156000</v>
      </c>
      <c r="C1317" s="29">
        <v>156000</v>
      </c>
      <c r="D1317" s="29">
        <v>156000</v>
      </c>
    </row>
    <row r="1318" spans="1:8" ht="15.75" x14ac:dyDescent="0.25">
      <c r="A1318" s="122" t="s">
        <v>50</v>
      </c>
      <c r="B1318" s="31">
        <v>134000</v>
      </c>
      <c r="C1318" s="36"/>
      <c r="D1318" s="36"/>
    </row>
    <row r="1319" spans="1:8" s="100" customFormat="1" ht="15.75" x14ac:dyDescent="0.25">
      <c r="A1319" s="122" t="s">
        <v>52</v>
      </c>
      <c r="B1319" s="31">
        <v>22000</v>
      </c>
      <c r="C1319" s="36"/>
      <c r="D1319" s="36"/>
      <c r="E1319" s="99"/>
      <c r="F1319" s="99"/>
      <c r="G1319" s="99"/>
      <c r="H1319" s="99"/>
    </row>
    <row r="1320" spans="1:8" ht="15.75" x14ac:dyDescent="0.25">
      <c r="A1320" s="140" t="s">
        <v>53</v>
      </c>
      <c r="B1320" s="29">
        <v>79800</v>
      </c>
      <c r="C1320" s="29">
        <v>79800</v>
      </c>
      <c r="D1320" s="29">
        <v>79800</v>
      </c>
    </row>
    <row r="1321" spans="1:8" ht="15.75" x14ac:dyDescent="0.25">
      <c r="A1321" s="122" t="s">
        <v>54</v>
      </c>
      <c r="B1321" s="31">
        <v>37200</v>
      </c>
      <c r="C1321" s="36"/>
      <c r="D1321" s="36"/>
    </row>
    <row r="1322" spans="1:8" ht="15.75" x14ac:dyDescent="0.25">
      <c r="A1322" s="122" t="s">
        <v>55</v>
      </c>
      <c r="B1322" s="31">
        <v>15000</v>
      </c>
      <c r="C1322" s="36"/>
      <c r="D1322" s="36"/>
    </row>
    <row r="1323" spans="1:8" ht="15.75" x14ac:dyDescent="0.25">
      <c r="A1323" s="122" t="s">
        <v>56</v>
      </c>
      <c r="B1323" s="31">
        <v>24000</v>
      </c>
      <c r="C1323" s="36"/>
      <c r="D1323" s="36"/>
    </row>
    <row r="1324" spans="1:8" s="100" customFormat="1" ht="15.75" x14ac:dyDescent="0.25">
      <c r="A1324" s="122" t="s">
        <v>58</v>
      </c>
      <c r="B1324" s="31">
        <v>3600</v>
      </c>
      <c r="C1324" s="36"/>
      <c r="D1324" s="36"/>
      <c r="E1324" s="99"/>
      <c r="F1324" s="99"/>
      <c r="G1324" s="99"/>
      <c r="H1324" s="99"/>
    </row>
    <row r="1325" spans="1:8" ht="15.75" x14ac:dyDescent="0.25">
      <c r="A1325" s="140" t="s">
        <v>77</v>
      </c>
      <c r="B1325" s="29">
        <v>28800</v>
      </c>
      <c r="C1325" s="29">
        <v>28800</v>
      </c>
      <c r="D1325" s="29">
        <v>28800</v>
      </c>
    </row>
    <row r="1326" spans="1:8" ht="15.75" x14ac:dyDescent="0.25">
      <c r="A1326" s="122" t="s">
        <v>79</v>
      </c>
      <c r="B1326" s="31">
        <v>28800</v>
      </c>
      <c r="C1326" s="36"/>
      <c r="D1326" s="36"/>
    </row>
    <row r="1327" spans="1:8" ht="15.75" x14ac:dyDescent="0.25">
      <c r="A1327" s="122"/>
      <c r="B1327" s="31"/>
      <c r="C1327" s="36"/>
      <c r="D1327" s="36"/>
    </row>
    <row r="1328" spans="1:8" ht="15.75" x14ac:dyDescent="0.25">
      <c r="A1328" s="122"/>
      <c r="B1328" s="31"/>
      <c r="C1328" s="36"/>
      <c r="D1328" s="36"/>
    </row>
    <row r="1329" spans="1:4" ht="15.75" x14ac:dyDescent="0.25">
      <c r="A1329" s="122"/>
      <c r="B1329" s="31"/>
      <c r="C1329" s="36"/>
      <c r="D1329" s="36"/>
    </row>
    <row r="1330" spans="1:4" ht="15.75" x14ac:dyDescent="0.25">
      <c r="A1330" s="122"/>
      <c r="B1330" s="31"/>
      <c r="C1330" s="36"/>
      <c r="D1330" s="36"/>
    </row>
    <row r="1331" spans="1:4" ht="15.75" x14ac:dyDescent="0.25">
      <c r="A1331" s="122"/>
      <c r="B1331" s="31"/>
      <c r="C1331" s="36"/>
      <c r="D1331" s="36"/>
    </row>
    <row r="1332" spans="1:4" ht="15.75" x14ac:dyDescent="0.25">
      <c r="A1332" s="122"/>
      <c r="B1332" s="31"/>
      <c r="C1332" s="36"/>
      <c r="D1332" s="36"/>
    </row>
    <row r="1333" spans="1:4" ht="15.75" x14ac:dyDescent="0.25">
      <c r="A1333" s="122"/>
      <c r="B1333" s="31"/>
      <c r="C1333" s="36"/>
      <c r="D1333" s="36"/>
    </row>
    <row r="1334" spans="1:4" ht="15.75" x14ac:dyDescent="0.25">
      <c r="A1334" s="122"/>
      <c r="B1334" s="31"/>
      <c r="C1334" s="36"/>
      <c r="D1334" s="36"/>
    </row>
    <row r="1335" spans="1:4" ht="15.75" x14ac:dyDescent="0.25">
      <c r="A1335" s="122"/>
      <c r="B1335" s="31"/>
      <c r="C1335" s="36"/>
      <c r="D1335" s="36"/>
    </row>
    <row r="1336" spans="1:4" ht="15.75" x14ac:dyDescent="0.25">
      <c r="A1336" s="122"/>
      <c r="B1336" s="31"/>
      <c r="C1336" s="36"/>
      <c r="D1336" s="36"/>
    </row>
    <row r="1337" spans="1:4" ht="15.75" x14ac:dyDescent="0.25">
      <c r="A1337" s="122"/>
      <c r="B1337" s="31"/>
      <c r="C1337" s="36"/>
      <c r="D1337" s="36"/>
    </row>
    <row r="1338" spans="1:4" ht="15.75" x14ac:dyDescent="0.25">
      <c r="A1338" s="122"/>
      <c r="B1338" s="31"/>
      <c r="C1338" s="36"/>
      <c r="D1338" s="36"/>
    </row>
    <row r="1339" spans="1:4" ht="15.75" x14ac:dyDescent="0.25">
      <c r="A1339" s="122"/>
      <c r="B1339" s="31"/>
      <c r="C1339" s="36"/>
      <c r="D1339" s="36"/>
    </row>
    <row r="1340" spans="1:4" ht="15.75" x14ac:dyDescent="0.25">
      <c r="A1340" s="122"/>
      <c r="B1340" s="31"/>
      <c r="C1340" s="36"/>
      <c r="D1340" s="36"/>
    </row>
    <row r="1341" spans="1:4" ht="15.75" x14ac:dyDescent="0.25">
      <c r="A1341" s="122"/>
      <c r="B1341" s="31"/>
      <c r="C1341" s="36"/>
      <c r="D1341" s="36"/>
    </row>
    <row r="1342" spans="1:4" ht="15.75" x14ac:dyDescent="0.25">
      <c r="A1342" s="122"/>
      <c r="B1342" s="31"/>
      <c r="C1342" s="36"/>
      <c r="D1342" s="36"/>
    </row>
    <row r="1343" spans="1:4" ht="15.75" x14ac:dyDescent="0.25">
      <c r="A1343" s="122"/>
      <c r="B1343" s="31"/>
      <c r="C1343" s="36"/>
      <c r="D1343" s="36"/>
    </row>
    <row r="1344" spans="1:4" ht="15.75" x14ac:dyDescent="0.25">
      <c r="A1344" s="122"/>
      <c r="B1344" s="31"/>
      <c r="C1344" s="36"/>
      <c r="D1344" s="36"/>
    </row>
    <row r="1345" spans="1:8" ht="15.75" x14ac:dyDescent="0.25">
      <c r="A1345" s="122"/>
      <c r="B1345" s="31"/>
      <c r="C1345" s="36"/>
      <c r="D1345" s="36"/>
    </row>
    <row r="1346" spans="1:8" ht="15.75" x14ac:dyDescent="0.25">
      <c r="A1346" s="67" t="s">
        <v>290</v>
      </c>
      <c r="B1346" s="68">
        <v>148000</v>
      </c>
      <c r="C1346" s="68">
        <v>144500</v>
      </c>
      <c r="D1346" s="68">
        <v>144500</v>
      </c>
    </row>
    <row r="1347" spans="1:8" ht="15.75" x14ac:dyDescent="0.25">
      <c r="A1347" s="28" t="s">
        <v>291</v>
      </c>
      <c r="B1347" s="29">
        <v>148000</v>
      </c>
      <c r="C1347" s="29">
        <v>144500</v>
      </c>
      <c r="D1347" s="29">
        <v>144500</v>
      </c>
    </row>
    <row r="1348" spans="1:8" s="147" customFormat="1" ht="12.75" x14ac:dyDescent="0.2">
      <c r="A1348" s="144" t="s">
        <v>105</v>
      </c>
      <c r="B1348" s="145">
        <v>88000</v>
      </c>
      <c r="C1348" s="145">
        <v>84500</v>
      </c>
      <c r="D1348" s="145">
        <v>84500</v>
      </c>
      <c r="E1348" s="146"/>
      <c r="F1348" s="146"/>
      <c r="G1348" s="146"/>
      <c r="H1348" s="146"/>
    </row>
    <row r="1349" spans="1:8" s="147" customFormat="1" ht="12.75" x14ac:dyDescent="0.2">
      <c r="A1349" s="144" t="s">
        <v>137</v>
      </c>
      <c r="B1349" s="145">
        <v>60000</v>
      </c>
      <c r="C1349" s="145">
        <v>60000</v>
      </c>
      <c r="D1349" s="145">
        <v>60000</v>
      </c>
      <c r="E1349" s="146"/>
      <c r="F1349" s="146"/>
      <c r="G1349" s="146"/>
      <c r="H1349" s="146"/>
    </row>
    <row r="1350" spans="1:8" s="77" customFormat="1" ht="15.75" x14ac:dyDescent="0.25">
      <c r="A1350" s="141"/>
      <c r="B1350" s="142"/>
      <c r="C1350" s="142"/>
      <c r="D1350" s="142"/>
      <c r="E1350" s="76"/>
      <c r="F1350" s="76"/>
      <c r="G1350" s="76"/>
      <c r="H1350" s="76"/>
    </row>
    <row r="1351" spans="1:8" s="100" customFormat="1" ht="15.75" x14ac:dyDescent="0.25">
      <c r="A1351" s="28" t="s">
        <v>125</v>
      </c>
      <c r="B1351" s="29">
        <v>148000</v>
      </c>
      <c r="C1351" s="29">
        <v>144500</v>
      </c>
      <c r="D1351" s="29">
        <v>144500</v>
      </c>
      <c r="E1351" s="99"/>
      <c r="F1351" s="99"/>
      <c r="G1351" s="99"/>
      <c r="H1351" s="99"/>
    </row>
    <row r="1352" spans="1:8" ht="15.75" x14ac:dyDescent="0.25">
      <c r="A1352" s="26" t="s">
        <v>126</v>
      </c>
      <c r="B1352" s="27">
        <v>148000</v>
      </c>
      <c r="C1352" s="27">
        <v>144500</v>
      </c>
      <c r="D1352" s="27">
        <v>144500</v>
      </c>
    </row>
    <row r="1353" spans="1:8" s="147" customFormat="1" ht="12.75" x14ac:dyDescent="0.2">
      <c r="A1353" s="144" t="s">
        <v>105</v>
      </c>
      <c r="B1353" s="145">
        <v>88000</v>
      </c>
      <c r="C1353" s="145">
        <v>84500</v>
      </c>
      <c r="D1353" s="145">
        <v>84500</v>
      </c>
      <c r="E1353" s="146"/>
      <c r="F1353" s="146"/>
      <c r="G1353" s="146"/>
      <c r="H1353" s="146"/>
    </row>
    <row r="1354" spans="1:8" ht="15.75" x14ac:dyDescent="0.25">
      <c r="A1354" s="140" t="s">
        <v>53</v>
      </c>
      <c r="B1354" s="29">
        <v>88000</v>
      </c>
      <c r="C1354" s="29">
        <v>84500</v>
      </c>
      <c r="D1354" s="29">
        <v>84500</v>
      </c>
    </row>
    <row r="1355" spans="1:8" ht="15.75" x14ac:dyDescent="0.25">
      <c r="A1355" s="122" t="s">
        <v>54</v>
      </c>
      <c r="B1355" s="31">
        <v>3500</v>
      </c>
      <c r="C1355" s="36"/>
      <c r="D1355" s="36"/>
    </row>
    <row r="1356" spans="1:8" s="100" customFormat="1" ht="15.75" x14ac:dyDescent="0.25">
      <c r="A1356" s="122" t="s">
        <v>55</v>
      </c>
      <c r="B1356" s="31">
        <v>70000</v>
      </c>
      <c r="C1356" s="36"/>
      <c r="D1356" s="36"/>
      <c r="E1356" s="99"/>
      <c r="F1356" s="99"/>
      <c r="G1356" s="99"/>
      <c r="H1356" s="99"/>
    </row>
    <row r="1357" spans="1:8" ht="15.75" x14ac:dyDescent="0.25">
      <c r="A1357" s="122" t="s">
        <v>56</v>
      </c>
      <c r="B1357" s="31">
        <v>3000</v>
      </c>
      <c r="C1357" s="36"/>
      <c r="D1357" s="36"/>
    </row>
    <row r="1358" spans="1:8" ht="15.75" x14ac:dyDescent="0.25">
      <c r="A1358" s="122" t="s">
        <v>58</v>
      </c>
      <c r="B1358" s="31">
        <v>11500</v>
      </c>
      <c r="C1358" s="36"/>
      <c r="D1358" s="36"/>
    </row>
    <row r="1359" spans="1:8" s="147" customFormat="1" ht="12.75" x14ac:dyDescent="0.2">
      <c r="A1359" s="144" t="s">
        <v>137</v>
      </c>
      <c r="B1359" s="145">
        <v>60000</v>
      </c>
      <c r="C1359" s="145">
        <v>60000</v>
      </c>
      <c r="D1359" s="145">
        <v>60000</v>
      </c>
      <c r="E1359" s="146"/>
      <c r="F1359" s="146"/>
      <c r="G1359" s="146"/>
      <c r="H1359" s="146"/>
    </row>
    <row r="1360" spans="1:8" ht="15.75" x14ac:dyDescent="0.25">
      <c r="A1360" s="140" t="s">
        <v>53</v>
      </c>
      <c r="B1360" s="29">
        <v>55000</v>
      </c>
      <c r="C1360" s="29">
        <v>55000</v>
      </c>
      <c r="D1360" s="29">
        <v>55000</v>
      </c>
    </row>
    <row r="1361" spans="1:8" ht="15.75" x14ac:dyDescent="0.25">
      <c r="A1361" s="122" t="s">
        <v>54</v>
      </c>
      <c r="B1361" s="31">
        <v>5000</v>
      </c>
      <c r="C1361" s="36"/>
      <c r="D1361" s="36"/>
    </row>
    <row r="1362" spans="1:8" s="100" customFormat="1" ht="15.75" x14ac:dyDescent="0.25">
      <c r="A1362" s="122" t="s">
        <v>55</v>
      </c>
      <c r="B1362" s="31">
        <v>50000</v>
      </c>
      <c r="C1362" s="36"/>
      <c r="D1362" s="36"/>
      <c r="E1362" s="99"/>
      <c r="F1362" s="99"/>
      <c r="G1362" s="99"/>
      <c r="H1362" s="99"/>
    </row>
    <row r="1363" spans="1:8" ht="15.75" x14ac:dyDescent="0.25">
      <c r="A1363" s="140" t="s">
        <v>77</v>
      </c>
      <c r="B1363" s="29">
        <v>5000</v>
      </c>
      <c r="C1363" s="29">
        <v>5000</v>
      </c>
      <c r="D1363" s="29">
        <v>5000</v>
      </c>
    </row>
    <row r="1364" spans="1:8" ht="15.75" x14ac:dyDescent="0.25">
      <c r="A1364" s="122" t="s">
        <v>79</v>
      </c>
      <c r="B1364" s="31">
        <v>5000</v>
      </c>
      <c r="C1364" s="36"/>
      <c r="D1364" s="36"/>
    </row>
    <row r="1365" spans="1:8" ht="15.75" x14ac:dyDescent="0.25">
      <c r="A1365" s="122"/>
      <c r="B1365" s="31"/>
      <c r="C1365" s="36"/>
      <c r="D1365" s="36"/>
    </row>
    <row r="1366" spans="1:8" ht="15.75" x14ac:dyDescent="0.25">
      <c r="A1366" s="122"/>
      <c r="B1366" s="31"/>
      <c r="C1366" s="36"/>
      <c r="D1366" s="36"/>
    </row>
    <row r="1367" spans="1:8" ht="15.75" x14ac:dyDescent="0.25">
      <c r="A1367" s="122"/>
      <c r="B1367" s="31"/>
      <c r="C1367" s="36"/>
      <c r="D1367" s="36"/>
    </row>
    <row r="1368" spans="1:8" ht="15.75" x14ac:dyDescent="0.25">
      <c r="A1368" s="122"/>
      <c r="B1368" s="31"/>
      <c r="C1368" s="36"/>
      <c r="D1368" s="36"/>
    </row>
    <row r="1369" spans="1:8" ht="15.75" x14ac:dyDescent="0.25">
      <c r="A1369" s="122"/>
      <c r="B1369" s="31"/>
      <c r="C1369" s="36"/>
      <c r="D1369" s="36"/>
    </row>
    <row r="1370" spans="1:8" ht="15.75" x14ac:dyDescent="0.25">
      <c r="A1370" s="122"/>
      <c r="B1370" s="31"/>
      <c r="C1370" s="36"/>
      <c r="D1370" s="36"/>
    </row>
    <row r="1371" spans="1:8" ht="15.75" x14ac:dyDescent="0.25">
      <c r="A1371" s="122"/>
      <c r="B1371" s="31"/>
      <c r="C1371" s="36"/>
      <c r="D1371" s="36"/>
    </row>
    <row r="1372" spans="1:8" ht="15.75" x14ac:dyDescent="0.25">
      <c r="A1372" s="122"/>
      <c r="B1372" s="31"/>
      <c r="C1372" s="36"/>
      <c r="D1372" s="36"/>
    </row>
    <row r="1373" spans="1:8" ht="15.75" x14ac:dyDescent="0.25">
      <c r="A1373" s="122"/>
      <c r="B1373" s="31"/>
      <c r="C1373" s="36"/>
      <c r="D1373" s="36"/>
    </row>
    <row r="1374" spans="1:8" ht="15.75" x14ac:dyDescent="0.25">
      <c r="A1374" s="122"/>
      <c r="B1374" s="31"/>
      <c r="C1374" s="36"/>
      <c r="D1374" s="36"/>
    </row>
    <row r="1375" spans="1:8" ht="15.75" x14ac:dyDescent="0.25">
      <c r="A1375" s="122"/>
      <c r="B1375" s="31"/>
      <c r="C1375" s="36"/>
      <c r="D1375" s="36"/>
    </row>
    <row r="1376" spans="1:8" ht="15.75" x14ac:dyDescent="0.25">
      <c r="A1376" s="122"/>
      <c r="B1376" s="31"/>
      <c r="C1376" s="36"/>
      <c r="D1376" s="36"/>
    </row>
    <row r="1377" spans="1:8" ht="15.75" x14ac:dyDescent="0.25">
      <c r="A1377" s="122"/>
      <c r="B1377" s="31"/>
      <c r="C1377" s="36"/>
      <c r="D1377" s="36"/>
    </row>
    <row r="1378" spans="1:8" ht="30" customHeight="1" x14ac:dyDescent="0.25">
      <c r="A1378" s="67" t="s">
        <v>292</v>
      </c>
      <c r="B1378" s="68">
        <v>33176784</v>
      </c>
      <c r="C1378" s="68">
        <v>34668283</v>
      </c>
      <c r="D1378" s="68">
        <v>37066385</v>
      </c>
    </row>
    <row r="1379" spans="1:8" ht="22.5" customHeight="1" x14ac:dyDescent="0.25">
      <c r="A1379" s="28" t="s">
        <v>293</v>
      </c>
      <c r="B1379" s="29">
        <v>33176784</v>
      </c>
      <c r="C1379" s="29">
        <v>34668283</v>
      </c>
      <c r="D1379" s="29">
        <v>37066385</v>
      </c>
    </row>
    <row r="1380" spans="1:8" s="147" customFormat="1" ht="12.75" x14ac:dyDescent="0.2">
      <c r="A1380" s="144" t="s">
        <v>105</v>
      </c>
      <c r="B1380" s="145">
        <v>33111284</v>
      </c>
      <c r="C1380" s="145">
        <v>34602783</v>
      </c>
      <c r="D1380" s="145">
        <v>37000885</v>
      </c>
      <c r="E1380" s="146"/>
      <c r="F1380" s="146"/>
      <c r="G1380" s="146"/>
      <c r="H1380" s="146"/>
    </row>
    <row r="1381" spans="1:8" s="147" customFormat="1" ht="12.75" x14ac:dyDescent="0.2">
      <c r="A1381" s="144" t="s">
        <v>255</v>
      </c>
      <c r="B1381" s="145">
        <v>60500</v>
      </c>
      <c r="C1381" s="145">
        <v>60500</v>
      </c>
      <c r="D1381" s="145">
        <v>60500</v>
      </c>
      <c r="E1381" s="146"/>
      <c r="F1381" s="146"/>
      <c r="G1381" s="146"/>
      <c r="H1381" s="146"/>
    </row>
    <row r="1382" spans="1:8" s="147" customFormat="1" ht="12.75" x14ac:dyDescent="0.2">
      <c r="A1382" s="144" t="s">
        <v>137</v>
      </c>
      <c r="B1382" s="145">
        <v>5000</v>
      </c>
      <c r="C1382" s="145">
        <v>5000</v>
      </c>
      <c r="D1382" s="145">
        <v>5000</v>
      </c>
      <c r="E1382" s="146"/>
      <c r="F1382" s="146"/>
      <c r="G1382" s="146"/>
      <c r="H1382" s="146"/>
    </row>
    <row r="1383" spans="1:8" s="77" customFormat="1" ht="15.75" x14ac:dyDescent="0.25">
      <c r="A1383" s="141"/>
      <c r="B1383" s="142"/>
      <c r="C1383" s="142"/>
      <c r="D1383" s="142"/>
      <c r="E1383" s="76"/>
      <c r="F1383" s="76"/>
      <c r="G1383" s="76"/>
      <c r="H1383" s="76"/>
    </row>
    <row r="1384" spans="1:8" ht="15.75" x14ac:dyDescent="0.25">
      <c r="A1384" s="28" t="s">
        <v>125</v>
      </c>
      <c r="B1384" s="29">
        <v>32007784</v>
      </c>
      <c r="C1384" s="29">
        <v>32254783</v>
      </c>
      <c r="D1384" s="29">
        <v>32644385</v>
      </c>
    </row>
    <row r="1385" spans="1:8" ht="15.75" x14ac:dyDescent="0.25">
      <c r="A1385" s="26" t="s">
        <v>126</v>
      </c>
      <c r="B1385" s="27">
        <v>30107584</v>
      </c>
      <c r="C1385" s="27">
        <v>30444583</v>
      </c>
      <c r="D1385" s="27">
        <v>30784185</v>
      </c>
    </row>
    <row r="1386" spans="1:8" s="147" customFormat="1" ht="12.75" x14ac:dyDescent="0.2">
      <c r="A1386" s="144" t="s">
        <v>105</v>
      </c>
      <c r="B1386" s="145">
        <v>30047084</v>
      </c>
      <c r="C1386" s="145">
        <v>30384083</v>
      </c>
      <c r="D1386" s="145">
        <v>30723685</v>
      </c>
      <c r="E1386" s="146"/>
      <c r="F1386" s="146"/>
      <c r="G1386" s="146"/>
      <c r="H1386" s="146"/>
    </row>
    <row r="1387" spans="1:8" ht="15.75" x14ac:dyDescent="0.25">
      <c r="A1387" s="140" t="s">
        <v>49</v>
      </c>
      <c r="B1387" s="29">
        <v>27378010</v>
      </c>
      <c r="C1387" s="29">
        <v>27661510</v>
      </c>
      <c r="D1387" s="29">
        <v>27971510</v>
      </c>
    </row>
    <row r="1388" spans="1:8" ht="15.75" x14ac:dyDescent="0.25">
      <c r="A1388" s="122" t="s">
        <v>50</v>
      </c>
      <c r="B1388" s="31">
        <v>20972010</v>
      </c>
      <c r="C1388" s="36"/>
      <c r="D1388" s="36"/>
    </row>
    <row r="1389" spans="1:8" s="112" customFormat="1" ht="15.75" x14ac:dyDescent="0.25">
      <c r="A1389" s="122" t="s">
        <v>51</v>
      </c>
      <c r="B1389" s="31">
        <v>2930000</v>
      </c>
      <c r="C1389" s="36"/>
      <c r="D1389" s="36"/>
      <c r="E1389" s="111"/>
      <c r="F1389" s="111"/>
      <c r="G1389" s="111"/>
      <c r="H1389" s="111"/>
    </row>
    <row r="1390" spans="1:8" ht="15.75" x14ac:dyDescent="0.25">
      <c r="A1390" s="122" t="s">
        <v>52</v>
      </c>
      <c r="B1390" s="31">
        <v>3476000</v>
      </c>
      <c r="C1390" s="36"/>
      <c r="D1390" s="36"/>
    </row>
    <row r="1391" spans="1:8" s="100" customFormat="1" ht="15.75" x14ac:dyDescent="0.25">
      <c r="A1391" s="140" t="s">
        <v>53</v>
      </c>
      <c r="B1391" s="29">
        <v>2659074</v>
      </c>
      <c r="C1391" s="29">
        <v>2712573</v>
      </c>
      <c r="D1391" s="29">
        <v>2742175</v>
      </c>
      <c r="E1391" s="99"/>
      <c r="F1391" s="99"/>
      <c r="G1391" s="99"/>
      <c r="H1391" s="99"/>
    </row>
    <row r="1392" spans="1:8" ht="15.75" x14ac:dyDescent="0.25">
      <c r="A1392" s="122" t="s">
        <v>54</v>
      </c>
      <c r="B1392" s="31">
        <v>2633574</v>
      </c>
      <c r="C1392" s="36"/>
      <c r="D1392" s="36"/>
    </row>
    <row r="1393" spans="1:8" s="100" customFormat="1" ht="15.75" x14ac:dyDescent="0.25">
      <c r="A1393" s="122" t="s">
        <v>55</v>
      </c>
      <c r="B1393" s="31">
        <v>20000</v>
      </c>
      <c r="C1393" s="36"/>
      <c r="D1393" s="36"/>
      <c r="E1393" s="99"/>
      <c r="F1393" s="99"/>
      <c r="G1393" s="99"/>
      <c r="H1393" s="99"/>
    </row>
    <row r="1394" spans="1:8" ht="15.75" x14ac:dyDescent="0.25">
      <c r="A1394" s="122" t="s">
        <v>56</v>
      </c>
      <c r="B1394" s="31">
        <v>2500</v>
      </c>
      <c r="C1394" s="36"/>
      <c r="D1394" s="36"/>
    </row>
    <row r="1395" spans="1:8" s="77" customFormat="1" ht="15.75" x14ac:dyDescent="0.25">
      <c r="A1395" s="122" t="s">
        <v>58</v>
      </c>
      <c r="B1395" s="31">
        <v>3000</v>
      </c>
      <c r="C1395" s="36"/>
      <c r="D1395" s="36"/>
      <c r="E1395" s="76"/>
      <c r="F1395" s="76"/>
      <c r="G1395" s="76"/>
      <c r="H1395" s="76"/>
    </row>
    <row r="1396" spans="1:8" ht="15.75" x14ac:dyDescent="0.25">
      <c r="A1396" s="140" t="s">
        <v>69</v>
      </c>
      <c r="B1396" s="29">
        <v>10000</v>
      </c>
      <c r="C1396" s="29">
        <v>10000</v>
      </c>
      <c r="D1396" s="29">
        <v>10000</v>
      </c>
    </row>
    <row r="1397" spans="1:8" ht="15.75" x14ac:dyDescent="0.25">
      <c r="A1397" s="122" t="s">
        <v>70</v>
      </c>
      <c r="B1397" s="31">
        <v>10000</v>
      </c>
      <c r="C1397" s="36"/>
      <c r="D1397" s="36"/>
    </row>
    <row r="1398" spans="1:8" s="147" customFormat="1" ht="12.75" x14ac:dyDescent="0.2">
      <c r="A1398" s="144" t="s">
        <v>255</v>
      </c>
      <c r="B1398" s="145">
        <v>60500</v>
      </c>
      <c r="C1398" s="145">
        <v>60500</v>
      </c>
      <c r="D1398" s="145">
        <v>60500</v>
      </c>
      <c r="E1398" s="146"/>
      <c r="F1398" s="146"/>
      <c r="G1398" s="146"/>
      <c r="H1398" s="146"/>
    </row>
    <row r="1399" spans="1:8" s="100" customFormat="1" ht="15.75" x14ac:dyDescent="0.25">
      <c r="A1399" s="140" t="s">
        <v>49</v>
      </c>
      <c r="B1399" s="29">
        <v>60500</v>
      </c>
      <c r="C1399" s="29">
        <v>60500</v>
      </c>
      <c r="D1399" s="29">
        <v>60500</v>
      </c>
      <c r="E1399" s="99"/>
      <c r="F1399" s="99"/>
      <c r="G1399" s="99"/>
      <c r="H1399" s="99"/>
    </row>
    <row r="1400" spans="1:8" ht="15.75" x14ac:dyDescent="0.25">
      <c r="A1400" s="122" t="s">
        <v>50</v>
      </c>
      <c r="B1400" s="31">
        <v>60500</v>
      </c>
      <c r="C1400" s="36"/>
      <c r="D1400" s="36"/>
    </row>
    <row r="1401" spans="1:8" ht="15.75" x14ac:dyDescent="0.25">
      <c r="A1401" s="26" t="s">
        <v>294</v>
      </c>
      <c r="B1401" s="27">
        <v>1900200</v>
      </c>
      <c r="C1401" s="27">
        <v>1810200</v>
      </c>
      <c r="D1401" s="27">
        <v>1860200</v>
      </c>
    </row>
    <row r="1402" spans="1:8" s="147" customFormat="1" ht="12.75" x14ac:dyDescent="0.2">
      <c r="A1402" s="144" t="s">
        <v>105</v>
      </c>
      <c r="B1402" s="145">
        <v>1900200</v>
      </c>
      <c r="C1402" s="145">
        <v>1810200</v>
      </c>
      <c r="D1402" s="145">
        <v>1860200</v>
      </c>
      <c r="E1402" s="146"/>
      <c r="F1402" s="146"/>
      <c r="G1402" s="146"/>
      <c r="H1402" s="146"/>
    </row>
    <row r="1403" spans="1:8" s="100" customFormat="1" ht="15.75" x14ac:dyDescent="0.25">
      <c r="A1403" s="140" t="s">
        <v>53</v>
      </c>
      <c r="B1403" s="29">
        <v>1800000</v>
      </c>
      <c r="C1403" s="29">
        <v>1700000</v>
      </c>
      <c r="D1403" s="29">
        <v>1750000</v>
      </c>
      <c r="E1403" s="99"/>
      <c r="F1403" s="99"/>
      <c r="G1403" s="99"/>
      <c r="H1403" s="99"/>
    </row>
    <row r="1404" spans="1:8" ht="15.75" x14ac:dyDescent="0.25">
      <c r="A1404" s="122" t="s">
        <v>56</v>
      </c>
      <c r="B1404" s="31">
        <v>1700000</v>
      </c>
      <c r="C1404" s="36"/>
      <c r="D1404" s="36"/>
    </row>
    <row r="1405" spans="1:8" ht="15.75" x14ac:dyDescent="0.25">
      <c r="A1405" s="122" t="s">
        <v>58</v>
      </c>
      <c r="B1405" s="31">
        <v>100000</v>
      </c>
      <c r="C1405" s="36"/>
      <c r="D1405" s="36"/>
    </row>
    <row r="1406" spans="1:8" s="100" customFormat="1" ht="15.75" x14ac:dyDescent="0.25">
      <c r="A1406" s="140" t="s">
        <v>59</v>
      </c>
      <c r="B1406" s="29">
        <v>100200</v>
      </c>
      <c r="C1406" s="29">
        <v>110200</v>
      </c>
      <c r="D1406" s="29">
        <v>110200</v>
      </c>
      <c r="E1406" s="99"/>
      <c r="F1406" s="99"/>
      <c r="G1406" s="99"/>
      <c r="H1406" s="99"/>
    </row>
    <row r="1407" spans="1:8" s="77" customFormat="1" ht="15.75" x14ac:dyDescent="0.25">
      <c r="A1407" s="122" t="s">
        <v>61</v>
      </c>
      <c r="B1407" s="31">
        <v>100200</v>
      </c>
      <c r="C1407" s="36"/>
      <c r="D1407" s="36"/>
      <c r="E1407" s="76"/>
      <c r="F1407" s="76"/>
      <c r="G1407" s="76"/>
      <c r="H1407" s="76"/>
    </row>
    <row r="1408" spans="1:8" s="77" customFormat="1" ht="15.75" x14ac:dyDescent="0.25">
      <c r="A1408" s="122"/>
      <c r="B1408" s="31"/>
      <c r="C1408" s="36"/>
      <c r="D1408" s="36"/>
      <c r="E1408" s="76"/>
      <c r="F1408" s="76"/>
      <c r="G1408" s="76"/>
      <c r="H1408" s="76"/>
    </row>
    <row r="1409" spans="1:8" s="77" customFormat="1" ht="15.75" x14ac:dyDescent="0.25">
      <c r="A1409" s="122"/>
      <c r="B1409" s="31"/>
      <c r="C1409" s="36"/>
      <c r="D1409" s="36"/>
      <c r="E1409" s="76"/>
      <c r="F1409" s="76"/>
      <c r="G1409" s="76"/>
      <c r="H1409" s="76"/>
    </row>
    <row r="1410" spans="1:8" s="77" customFormat="1" ht="27" customHeight="1" x14ac:dyDescent="0.25">
      <c r="A1410" s="28" t="s">
        <v>295</v>
      </c>
      <c r="B1410" s="29">
        <v>1169000</v>
      </c>
      <c r="C1410" s="29">
        <v>2413500</v>
      </c>
      <c r="D1410" s="29">
        <v>4422000</v>
      </c>
      <c r="E1410" s="76"/>
      <c r="F1410" s="76"/>
      <c r="G1410" s="76"/>
      <c r="H1410" s="76"/>
    </row>
    <row r="1411" spans="1:8" s="110" customFormat="1" ht="27.75" customHeight="1" x14ac:dyDescent="0.25">
      <c r="A1411" s="26" t="s">
        <v>296</v>
      </c>
      <c r="B1411" s="27">
        <v>154000</v>
      </c>
      <c r="C1411" s="27">
        <v>284500</v>
      </c>
      <c r="D1411" s="27">
        <v>283000</v>
      </c>
      <c r="E1411" s="109"/>
      <c r="F1411" s="109"/>
      <c r="G1411" s="109"/>
      <c r="H1411" s="109"/>
    </row>
    <row r="1412" spans="1:8" s="147" customFormat="1" ht="12.75" x14ac:dyDescent="0.2">
      <c r="A1412" s="144" t="s">
        <v>105</v>
      </c>
      <c r="B1412" s="145">
        <v>154000</v>
      </c>
      <c r="C1412" s="145">
        <v>284500</v>
      </c>
      <c r="D1412" s="145">
        <v>283000</v>
      </c>
      <c r="E1412" s="146"/>
      <c r="F1412" s="146"/>
      <c r="G1412" s="146"/>
      <c r="H1412" s="146"/>
    </row>
    <row r="1413" spans="1:8" s="100" customFormat="1" ht="15.75" x14ac:dyDescent="0.25">
      <c r="A1413" s="140" t="s">
        <v>59</v>
      </c>
      <c r="B1413" s="29">
        <v>18500</v>
      </c>
      <c r="C1413" s="29">
        <v>17000</v>
      </c>
      <c r="D1413" s="29">
        <v>15500</v>
      </c>
      <c r="E1413" s="99"/>
      <c r="F1413" s="99"/>
      <c r="G1413" s="99"/>
      <c r="H1413" s="99"/>
    </row>
    <row r="1414" spans="1:8" ht="15.75" x14ac:dyDescent="0.25">
      <c r="A1414" s="122" t="s">
        <v>60</v>
      </c>
      <c r="B1414" s="31">
        <v>18500</v>
      </c>
      <c r="C1414" s="36"/>
      <c r="D1414" s="36"/>
    </row>
    <row r="1415" spans="1:8" ht="15.75" x14ac:dyDescent="0.25">
      <c r="A1415" s="140" t="s">
        <v>93</v>
      </c>
      <c r="B1415" s="29">
        <v>135500</v>
      </c>
      <c r="C1415" s="29">
        <v>267500</v>
      </c>
      <c r="D1415" s="29">
        <v>267500</v>
      </c>
    </row>
    <row r="1416" spans="1:8" s="100" customFormat="1" ht="15.75" x14ac:dyDescent="0.25">
      <c r="A1416" s="122" t="s">
        <v>378</v>
      </c>
      <c r="B1416" s="31">
        <v>135500</v>
      </c>
      <c r="C1416" s="36"/>
      <c r="D1416" s="36"/>
      <c r="E1416" s="99"/>
      <c r="F1416" s="99"/>
      <c r="G1416" s="99"/>
      <c r="H1416" s="99"/>
    </row>
    <row r="1417" spans="1:8" ht="27" customHeight="1" x14ac:dyDescent="0.25">
      <c r="A1417" s="26" t="s">
        <v>297</v>
      </c>
      <c r="B1417" s="27">
        <v>206000</v>
      </c>
      <c r="C1417" s="27">
        <v>690000</v>
      </c>
      <c r="D1417" s="27">
        <v>991000</v>
      </c>
    </row>
    <row r="1418" spans="1:8" s="147" customFormat="1" ht="12.75" x14ac:dyDescent="0.2">
      <c r="A1418" s="144" t="s">
        <v>105</v>
      </c>
      <c r="B1418" s="145">
        <v>206000</v>
      </c>
      <c r="C1418" s="145">
        <v>690000</v>
      </c>
      <c r="D1418" s="145">
        <v>991000</v>
      </c>
      <c r="E1418" s="146"/>
      <c r="F1418" s="146"/>
      <c r="G1418" s="146"/>
      <c r="H1418" s="146"/>
    </row>
    <row r="1419" spans="1:8" ht="15.75" x14ac:dyDescent="0.25">
      <c r="A1419" s="140" t="s">
        <v>59</v>
      </c>
      <c r="B1419" s="29">
        <v>43000</v>
      </c>
      <c r="C1419" s="29">
        <v>87000</v>
      </c>
      <c r="D1419" s="29">
        <v>78000</v>
      </c>
    </row>
    <row r="1420" spans="1:8" s="100" customFormat="1" ht="15.75" x14ac:dyDescent="0.25">
      <c r="A1420" s="122" t="s">
        <v>60</v>
      </c>
      <c r="B1420" s="31">
        <v>37000</v>
      </c>
      <c r="C1420" s="36"/>
      <c r="D1420" s="36"/>
      <c r="E1420" s="99"/>
      <c r="F1420" s="99"/>
      <c r="G1420" s="99"/>
      <c r="H1420" s="99"/>
    </row>
    <row r="1421" spans="1:8" ht="15.75" x14ac:dyDescent="0.25">
      <c r="A1421" s="122" t="s">
        <v>61</v>
      </c>
      <c r="B1421" s="31">
        <v>6000</v>
      </c>
      <c r="C1421" s="36"/>
      <c r="D1421" s="36"/>
    </row>
    <row r="1422" spans="1:8" ht="15.75" x14ac:dyDescent="0.25">
      <c r="A1422" s="140" t="s">
        <v>93</v>
      </c>
      <c r="B1422" s="29">
        <v>163000</v>
      </c>
      <c r="C1422" s="29">
        <v>603000</v>
      </c>
      <c r="D1422" s="29">
        <v>913000</v>
      </c>
    </row>
    <row r="1423" spans="1:8" ht="15.75" x14ac:dyDescent="0.25">
      <c r="A1423" s="122" t="s">
        <v>379</v>
      </c>
      <c r="B1423" s="31">
        <v>163000</v>
      </c>
      <c r="C1423" s="36"/>
      <c r="D1423" s="36"/>
    </row>
    <row r="1424" spans="1:8" ht="27" customHeight="1" x14ac:dyDescent="0.25">
      <c r="A1424" s="26" t="s">
        <v>298</v>
      </c>
      <c r="B1424" s="27">
        <v>228000</v>
      </c>
      <c r="C1424" s="27">
        <v>228000</v>
      </c>
      <c r="D1424" s="27">
        <v>229000</v>
      </c>
    </row>
    <row r="1425" spans="1:8" s="147" customFormat="1" ht="12.75" x14ac:dyDescent="0.2">
      <c r="A1425" s="144" t="s">
        <v>105</v>
      </c>
      <c r="B1425" s="145">
        <v>223000</v>
      </c>
      <c r="C1425" s="145">
        <v>223000</v>
      </c>
      <c r="D1425" s="145">
        <v>224000</v>
      </c>
      <c r="E1425" s="146"/>
      <c r="F1425" s="146"/>
      <c r="G1425" s="146"/>
      <c r="H1425" s="146"/>
    </row>
    <row r="1426" spans="1:8" ht="15.75" x14ac:dyDescent="0.25">
      <c r="A1426" s="140" t="s">
        <v>59</v>
      </c>
      <c r="B1426" s="29">
        <v>23000</v>
      </c>
      <c r="C1426" s="29">
        <v>20000</v>
      </c>
      <c r="D1426" s="29">
        <v>18000</v>
      </c>
    </row>
    <row r="1427" spans="1:8" s="100" customFormat="1" ht="15.75" x14ac:dyDescent="0.25">
      <c r="A1427" s="122" t="s">
        <v>60</v>
      </c>
      <c r="B1427" s="31">
        <v>23000</v>
      </c>
      <c r="C1427" s="36"/>
      <c r="D1427" s="36"/>
      <c r="E1427" s="99"/>
      <c r="F1427" s="99"/>
      <c r="G1427" s="99"/>
      <c r="H1427" s="99"/>
    </row>
    <row r="1428" spans="1:8" ht="15.75" x14ac:dyDescent="0.25">
      <c r="A1428" s="140" t="s">
        <v>93</v>
      </c>
      <c r="B1428" s="29">
        <v>200000</v>
      </c>
      <c r="C1428" s="29">
        <v>203000</v>
      </c>
      <c r="D1428" s="29">
        <v>206000</v>
      </c>
    </row>
    <row r="1429" spans="1:8" ht="15.75" x14ac:dyDescent="0.25">
      <c r="A1429" s="122" t="s">
        <v>376</v>
      </c>
      <c r="B1429" s="31">
        <v>200000</v>
      </c>
      <c r="C1429" s="36"/>
      <c r="D1429" s="36"/>
    </row>
    <row r="1430" spans="1:8" s="147" customFormat="1" ht="12.75" x14ac:dyDescent="0.2">
      <c r="A1430" s="144" t="s">
        <v>137</v>
      </c>
      <c r="B1430" s="145">
        <v>5000</v>
      </c>
      <c r="C1430" s="145">
        <v>5000</v>
      </c>
      <c r="D1430" s="145">
        <v>5000</v>
      </c>
      <c r="E1430" s="146"/>
      <c r="F1430" s="146"/>
      <c r="G1430" s="146"/>
      <c r="H1430" s="146"/>
    </row>
    <row r="1431" spans="1:8" ht="15.75" x14ac:dyDescent="0.25">
      <c r="A1431" s="140" t="s">
        <v>93</v>
      </c>
      <c r="B1431" s="29">
        <v>5000</v>
      </c>
      <c r="C1431" s="29">
        <v>5000</v>
      </c>
      <c r="D1431" s="29">
        <v>5000</v>
      </c>
    </row>
    <row r="1432" spans="1:8" ht="15.75" x14ac:dyDescent="0.25">
      <c r="A1432" s="122" t="s">
        <v>376</v>
      </c>
      <c r="B1432" s="31">
        <v>5000</v>
      </c>
      <c r="C1432" s="36"/>
      <c r="D1432" s="36"/>
    </row>
    <row r="1433" spans="1:8" ht="29.25" customHeight="1" x14ac:dyDescent="0.25">
      <c r="A1433" s="26" t="s">
        <v>299</v>
      </c>
      <c r="B1433" s="27">
        <v>545000</v>
      </c>
      <c r="C1433" s="27">
        <v>750000</v>
      </c>
      <c r="D1433" s="27">
        <v>752000</v>
      </c>
    </row>
    <row r="1434" spans="1:8" s="147" customFormat="1" ht="12.75" x14ac:dyDescent="0.2">
      <c r="A1434" s="144" t="s">
        <v>105</v>
      </c>
      <c r="B1434" s="145">
        <v>545000</v>
      </c>
      <c r="C1434" s="145">
        <v>750000</v>
      </c>
      <c r="D1434" s="145">
        <v>752000</v>
      </c>
      <c r="E1434" s="146"/>
      <c r="F1434" s="146"/>
      <c r="G1434" s="146"/>
      <c r="H1434" s="146"/>
    </row>
    <row r="1435" spans="1:8" s="100" customFormat="1" ht="15.75" x14ac:dyDescent="0.25">
      <c r="A1435" s="140" t="s">
        <v>59</v>
      </c>
      <c r="B1435" s="29">
        <v>105000</v>
      </c>
      <c r="C1435" s="29">
        <v>82000</v>
      </c>
      <c r="D1435" s="29">
        <v>75000</v>
      </c>
      <c r="E1435" s="99"/>
      <c r="F1435" s="99"/>
      <c r="G1435" s="99"/>
      <c r="H1435" s="99"/>
    </row>
    <row r="1436" spans="1:8" ht="15.75" x14ac:dyDescent="0.25">
      <c r="A1436" s="122" t="s">
        <v>60</v>
      </c>
      <c r="B1436" s="31">
        <v>105000</v>
      </c>
      <c r="C1436" s="36"/>
      <c r="D1436" s="36"/>
    </row>
    <row r="1437" spans="1:8" ht="15.75" x14ac:dyDescent="0.25">
      <c r="A1437" s="140" t="s">
        <v>93</v>
      </c>
      <c r="B1437" s="29">
        <v>440000</v>
      </c>
      <c r="C1437" s="29">
        <v>668000</v>
      </c>
      <c r="D1437" s="29">
        <v>677000</v>
      </c>
    </row>
    <row r="1438" spans="1:8" ht="15.75" x14ac:dyDescent="0.25">
      <c r="A1438" s="122" t="s">
        <v>376</v>
      </c>
      <c r="B1438" s="31">
        <v>440000</v>
      </c>
      <c r="C1438" s="36"/>
      <c r="D1438" s="36"/>
    </row>
    <row r="1439" spans="1:8" s="100" customFormat="1" ht="22.5" customHeight="1" x14ac:dyDescent="0.25">
      <c r="A1439" s="26" t="s">
        <v>373</v>
      </c>
      <c r="B1439" s="27">
        <v>28000</v>
      </c>
      <c r="C1439" s="27">
        <v>203000</v>
      </c>
      <c r="D1439" s="27">
        <v>774000</v>
      </c>
      <c r="E1439" s="99"/>
      <c r="F1439" s="99"/>
      <c r="G1439" s="99"/>
      <c r="H1439" s="99"/>
    </row>
    <row r="1440" spans="1:8" s="147" customFormat="1" ht="12.75" x14ac:dyDescent="0.2">
      <c r="A1440" s="144" t="s">
        <v>105</v>
      </c>
      <c r="B1440" s="145">
        <v>28000</v>
      </c>
      <c r="C1440" s="145">
        <v>203000</v>
      </c>
      <c r="D1440" s="145">
        <v>774000</v>
      </c>
      <c r="E1440" s="146"/>
      <c r="F1440" s="146"/>
      <c r="G1440" s="146"/>
      <c r="H1440" s="146"/>
    </row>
    <row r="1441" spans="1:8" ht="15.75" x14ac:dyDescent="0.25">
      <c r="A1441" s="140" t="s">
        <v>59</v>
      </c>
      <c r="B1441" s="29">
        <v>28000</v>
      </c>
      <c r="C1441" s="29">
        <v>83000</v>
      </c>
      <c r="D1441" s="29">
        <v>74000</v>
      </c>
    </row>
    <row r="1442" spans="1:8" ht="15.75" x14ac:dyDescent="0.25">
      <c r="A1442" s="122" t="s">
        <v>60</v>
      </c>
      <c r="B1442" s="31">
        <v>21000</v>
      </c>
      <c r="C1442" s="36"/>
      <c r="D1442" s="36"/>
    </row>
    <row r="1443" spans="1:8" ht="15.75" x14ac:dyDescent="0.25">
      <c r="A1443" s="122" t="s">
        <v>61</v>
      </c>
      <c r="B1443" s="31">
        <v>7000</v>
      </c>
      <c r="C1443" s="36"/>
      <c r="D1443" s="36"/>
    </row>
    <row r="1444" spans="1:8" ht="15.75" x14ac:dyDescent="0.25">
      <c r="A1444" s="140" t="s">
        <v>93</v>
      </c>
      <c r="B1444" s="29">
        <v>0</v>
      </c>
      <c r="C1444" s="29">
        <v>120000</v>
      </c>
      <c r="D1444" s="29">
        <v>700000</v>
      </c>
    </row>
    <row r="1445" spans="1:8" ht="25.5" customHeight="1" x14ac:dyDescent="0.25">
      <c r="A1445" s="26" t="s">
        <v>374</v>
      </c>
      <c r="B1445" s="27">
        <v>8000</v>
      </c>
      <c r="C1445" s="27">
        <v>58000</v>
      </c>
      <c r="D1445" s="27">
        <v>221000</v>
      </c>
    </row>
    <row r="1446" spans="1:8" s="147" customFormat="1" ht="12.75" x14ac:dyDescent="0.2">
      <c r="A1446" s="144" t="s">
        <v>105</v>
      </c>
      <c r="B1446" s="145">
        <v>8000</v>
      </c>
      <c r="C1446" s="145">
        <v>58000</v>
      </c>
      <c r="D1446" s="145">
        <v>221000</v>
      </c>
      <c r="E1446" s="146"/>
      <c r="F1446" s="146"/>
      <c r="G1446" s="146"/>
      <c r="H1446" s="146"/>
    </row>
    <row r="1447" spans="1:8" ht="15.75" x14ac:dyDescent="0.25">
      <c r="A1447" s="140" t="s">
        <v>59</v>
      </c>
      <c r="B1447" s="29">
        <v>8000</v>
      </c>
      <c r="C1447" s="29">
        <v>24000</v>
      </c>
      <c r="D1447" s="29">
        <v>21000</v>
      </c>
    </row>
    <row r="1448" spans="1:8" ht="15.75" x14ac:dyDescent="0.25">
      <c r="A1448" s="122" t="s">
        <v>60</v>
      </c>
      <c r="B1448" s="31">
        <v>6000</v>
      </c>
      <c r="C1448" s="36"/>
      <c r="D1448" s="36"/>
    </row>
    <row r="1449" spans="1:8" ht="15.75" x14ac:dyDescent="0.25">
      <c r="A1449" s="122" t="s">
        <v>61</v>
      </c>
      <c r="B1449" s="31">
        <v>2000</v>
      </c>
      <c r="C1449" s="36"/>
      <c r="D1449" s="36"/>
    </row>
    <row r="1450" spans="1:8" ht="15.75" x14ac:dyDescent="0.25">
      <c r="A1450" s="140" t="s">
        <v>93</v>
      </c>
      <c r="B1450" s="29">
        <v>0</v>
      </c>
      <c r="C1450" s="29">
        <v>34000</v>
      </c>
      <c r="D1450" s="29">
        <v>200000</v>
      </c>
    </row>
    <row r="1451" spans="1:8" ht="25.5" customHeight="1" x14ac:dyDescent="0.25">
      <c r="A1451" s="26" t="s">
        <v>375</v>
      </c>
      <c r="B1451" s="27">
        <v>0</v>
      </c>
      <c r="C1451" s="27">
        <v>200000</v>
      </c>
      <c r="D1451" s="27">
        <v>1172000</v>
      </c>
    </row>
    <row r="1452" spans="1:8" s="147" customFormat="1" ht="12.75" x14ac:dyDescent="0.2">
      <c r="A1452" s="144" t="s">
        <v>105</v>
      </c>
      <c r="B1452" s="145">
        <v>0</v>
      </c>
      <c r="C1452" s="145">
        <v>200000</v>
      </c>
      <c r="D1452" s="145">
        <v>1172000</v>
      </c>
      <c r="E1452" s="146"/>
      <c r="F1452" s="146"/>
      <c r="G1452" s="146"/>
      <c r="H1452" s="146"/>
    </row>
    <row r="1453" spans="1:8" ht="15.75" x14ac:dyDescent="0.25">
      <c r="A1453" s="140" t="s">
        <v>59</v>
      </c>
      <c r="B1453" s="29">
        <v>0</v>
      </c>
      <c r="C1453" s="29">
        <v>200000</v>
      </c>
      <c r="D1453" s="29">
        <v>172000</v>
      </c>
    </row>
    <row r="1454" spans="1:8" ht="15.75" x14ac:dyDescent="0.25">
      <c r="A1454" s="140" t="s">
        <v>93</v>
      </c>
      <c r="B1454" s="29">
        <v>0</v>
      </c>
      <c r="C1454" s="29">
        <v>0</v>
      </c>
      <c r="D1454" s="29">
        <v>1000000</v>
      </c>
    </row>
    <row r="1455" spans="1:8" ht="15.75" x14ac:dyDescent="0.25">
      <c r="A1455" s="140"/>
      <c r="B1455" s="29"/>
      <c r="C1455" s="29"/>
      <c r="D1455" s="29"/>
    </row>
    <row r="1456" spans="1:8" ht="15.75" x14ac:dyDescent="0.25">
      <c r="A1456" s="140"/>
      <c r="B1456" s="29"/>
      <c r="C1456" s="29"/>
      <c r="D1456" s="29"/>
    </row>
    <row r="1457" spans="1:8" ht="15.75" x14ac:dyDescent="0.25">
      <c r="A1457" s="140"/>
      <c r="B1457" s="29"/>
      <c r="C1457" s="29"/>
      <c r="D1457" s="29"/>
    </row>
    <row r="1458" spans="1:8" ht="15.75" x14ac:dyDescent="0.25">
      <c r="A1458" s="140"/>
      <c r="B1458" s="29"/>
      <c r="C1458" s="29"/>
      <c r="D1458" s="29"/>
    </row>
    <row r="1459" spans="1:8" ht="15.75" x14ac:dyDescent="0.25">
      <c r="A1459" s="140"/>
      <c r="B1459" s="29"/>
      <c r="C1459" s="29"/>
      <c r="D1459" s="29"/>
    </row>
    <row r="1460" spans="1:8" ht="15.75" x14ac:dyDescent="0.25">
      <c r="A1460" s="140"/>
      <c r="B1460" s="29"/>
      <c r="C1460" s="29"/>
      <c r="D1460" s="29"/>
    </row>
    <row r="1461" spans="1:8" ht="15.75" x14ac:dyDescent="0.25">
      <c r="A1461" s="140"/>
      <c r="B1461" s="29"/>
      <c r="C1461" s="29"/>
      <c r="D1461" s="29"/>
    </row>
    <row r="1462" spans="1:8" ht="15.75" x14ac:dyDescent="0.25">
      <c r="A1462" s="140"/>
      <c r="B1462" s="29"/>
      <c r="C1462" s="29"/>
      <c r="D1462" s="29"/>
    </row>
    <row r="1463" spans="1:8" ht="15.75" x14ac:dyDescent="0.25">
      <c r="A1463" s="140"/>
      <c r="B1463" s="29"/>
      <c r="C1463" s="29"/>
      <c r="D1463" s="29"/>
    </row>
    <row r="1464" spans="1:8" ht="15.75" x14ac:dyDescent="0.25">
      <c r="A1464" s="140"/>
      <c r="B1464" s="29"/>
      <c r="C1464" s="29"/>
      <c r="D1464" s="29"/>
    </row>
    <row r="1465" spans="1:8" ht="15.75" x14ac:dyDescent="0.25">
      <c r="A1465" s="140"/>
      <c r="B1465" s="29"/>
      <c r="C1465" s="29"/>
      <c r="D1465" s="29"/>
    </row>
    <row r="1466" spans="1:8" ht="15.75" x14ac:dyDescent="0.25">
      <c r="A1466" s="140"/>
      <c r="B1466" s="29"/>
      <c r="C1466" s="29"/>
      <c r="D1466" s="29"/>
    </row>
    <row r="1467" spans="1:8" ht="15.75" x14ac:dyDescent="0.25">
      <c r="A1467" s="140"/>
      <c r="B1467" s="29"/>
      <c r="C1467" s="29"/>
      <c r="D1467" s="29"/>
    </row>
    <row r="1468" spans="1:8" ht="15.75" x14ac:dyDescent="0.25">
      <c r="A1468" s="140"/>
      <c r="B1468" s="29"/>
      <c r="C1468" s="29"/>
      <c r="D1468" s="29"/>
    </row>
    <row r="1469" spans="1:8" ht="15.75" x14ac:dyDescent="0.25">
      <c r="A1469" s="140"/>
      <c r="B1469" s="29"/>
      <c r="C1469" s="29"/>
      <c r="D1469" s="29"/>
    </row>
    <row r="1470" spans="1:8" ht="23.25" customHeight="1" x14ac:dyDescent="0.25">
      <c r="A1470" s="67" t="s">
        <v>300</v>
      </c>
      <c r="B1470" s="68">
        <v>14500</v>
      </c>
      <c r="C1470" s="68">
        <v>18000</v>
      </c>
      <c r="D1470" s="68">
        <v>18000</v>
      </c>
    </row>
    <row r="1471" spans="1:8" ht="15.75" x14ac:dyDescent="0.25">
      <c r="A1471" s="28" t="s">
        <v>301</v>
      </c>
      <c r="B1471" s="29">
        <v>14500</v>
      </c>
      <c r="C1471" s="29">
        <v>18000</v>
      </c>
      <c r="D1471" s="29">
        <v>18000</v>
      </c>
    </row>
    <row r="1472" spans="1:8" s="147" customFormat="1" ht="12.75" x14ac:dyDescent="0.2">
      <c r="A1472" s="144" t="s">
        <v>105</v>
      </c>
      <c r="B1472" s="145">
        <v>14500</v>
      </c>
      <c r="C1472" s="145">
        <v>18000</v>
      </c>
      <c r="D1472" s="145">
        <v>18000</v>
      </c>
      <c r="E1472" s="146"/>
      <c r="F1472" s="146"/>
      <c r="G1472" s="146"/>
      <c r="H1472" s="146"/>
    </row>
    <row r="1473" spans="1:8" s="77" customFormat="1" ht="15.75" x14ac:dyDescent="0.25">
      <c r="A1473" s="141"/>
      <c r="B1473" s="142"/>
      <c r="C1473" s="142"/>
      <c r="D1473" s="142"/>
      <c r="E1473" s="76"/>
      <c r="F1473" s="76"/>
      <c r="G1473" s="76"/>
      <c r="H1473" s="76"/>
    </row>
    <row r="1474" spans="1:8" ht="15.75" x14ac:dyDescent="0.25">
      <c r="A1474" s="28" t="s">
        <v>125</v>
      </c>
      <c r="B1474" s="29">
        <v>14500</v>
      </c>
      <c r="C1474" s="29">
        <v>18000</v>
      </c>
      <c r="D1474" s="29">
        <v>18000</v>
      </c>
    </row>
    <row r="1475" spans="1:8" ht="15.75" x14ac:dyDescent="0.25">
      <c r="A1475" s="26" t="s">
        <v>126</v>
      </c>
      <c r="B1475" s="27">
        <v>14500</v>
      </c>
      <c r="C1475" s="27">
        <v>18000</v>
      </c>
      <c r="D1475" s="27">
        <v>18000</v>
      </c>
    </row>
    <row r="1476" spans="1:8" s="147" customFormat="1" ht="12.75" x14ac:dyDescent="0.2">
      <c r="A1476" s="144" t="s">
        <v>105</v>
      </c>
      <c r="B1476" s="145">
        <v>14500</v>
      </c>
      <c r="C1476" s="145">
        <v>18000</v>
      </c>
      <c r="D1476" s="145">
        <v>18000</v>
      </c>
      <c r="E1476" s="146"/>
      <c r="F1476" s="146"/>
      <c r="G1476" s="146"/>
      <c r="H1476" s="146"/>
    </row>
    <row r="1477" spans="1:8" ht="15.75" x14ac:dyDescent="0.25">
      <c r="A1477" s="140" t="s">
        <v>53</v>
      </c>
      <c r="B1477" s="29">
        <v>14500</v>
      </c>
      <c r="C1477" s="29">
        <v>18000</v>
      </c>
      <c r="D1477" s="29">
        <v>18000</v>
      </c>
    </row>
    <row r="1478" spans="1:8" ht="15.75" x14ac:dyDescent="0.25">
      <c r="A1478" s="122" t="s">
        <v>54</v>
      </c>
      <c r="B1478" s="31">
        <v>8000</v>
      </c>
      <c r="C1478" s="36"/>
      <c r="D1478" s="36"/>
    </row>
    <row r="1479" spans="1:8" ht="15.75" x14ac:dyDescent="0.25">
      <c r="A1479" s="122" t="s">
        <v>55</v>
      </c>
      <c r="B1479" s="31">
        <v>5000</v>
      </c>
      <c r="C1479" s="36"/>
      <c r="D1479" s="36"/>
    </row>
    <row r="1480" spans="1:8" ht="15.75" x14ac:dyDescent="0.25">
      <c r="A1480" s="122" t="s">
        <v>58</v>
      </c>
      <c r="B1480" s="31">
        <v>1500</v>
      </c>
      <c r="C1480" s="36"/>
      <c r="D1480" s="36"/>
    </row>
    <row r="1481" spans="1:8" ht="15.75" x14ac:dyDescent="0.25">
      <c r="A1481" s="107"/>
      <c r="B1481" s="31"/>
      <c r="C1481" s="36"/>
      <c r="D1481" s="36"/>
    </row>
    <row r="1482" spans="1:8" x14ac:dyDescent="0.25">
      <c r="A1482" s="101"/>
      <c r="B1482" s="102"/>
      <c r="C1482" s="102"/>
      <c r="D1482" s="102"/>
    </row>
    <row r="1483" spans="1:8" x14ac:dyDescent="0.25">
      <c r="A1483" s="101"/>
      <c r="B1483" s="102"/>
      <c r="C1483" s="102"/>
      <c r="D1483" s="102"/>
    </row>
    <row r="1484" spans="1:8" ht="15.75" x14ac:dyDescent="0.25">
      <c r="A1484" s="164" t="s">
        <v>331</v>
      </c>
      <c r="B1484" s="164"/>
      <c r="C1484" s="164"/>
      <c r="D1484" s="164"/>
    </row>
    <row r="1485" spans="1:8" x14ac:dyDescent="0.25">
      <c r="A1485" s="101"/>
      <c r="B1485" s="102"/>
      <c r="C1485" s="102"/>
      <c r="D1485" s="102"/>
    </row>
    <row r="1486" spans="1:8" ht="36.75" customHeight="1" x14ac:dyDescent="0.25">
      <c r="A1486" s="167" t="s">
        <v>339</v>
      </c>
      <c r="B1486" s="167"/>
      <c r="C1486" s="167"/>
      <c r="D1486" s="167"/>
    </row>
    <row r="1487" spans="1:8" x14ac:dyDescent="0.25">
      <c r="A1487" s="101"/>
      <c r="B1487" s="102"/>
      <c r="C1487" s="102"/>
      <c r="D1487" s="102"/>
    </row>
    <row r="1488" spans="1:8" ht="15.75" x14ac:dyDescent="0.25">
      <c r="A1488" s="103"/>
      <c r="B1488" s="101"/>
      <c r="C1488" s="104" t="s">
        <v>330</v>
      </c>
      <c r="D1488" s="103"/>
    </row>
    <row r="1489" spans="1:4" ht="15.75" x14ac:dyDescent="0.25">
      <c r="A1489" s="78"/>
      <c r="B1489" s="64"/>
      <c r="C1489" s="143" t="s">
        <v>380</v>
      </c>
      <c r="D1489" s="78"/>
    </row>
    <row r="1490" spans="1:4" ht="15.75" x14ac:dyDescent="0.25">
      <c r="A1490" s="79" t="s">
        <v>340</v>
      </c>
      <c r="B1490" s="78"/>
      <c r="C1490" s="78"/>
      <c r="D1490" s="78"/>
    </row>
    <row r="1491" spans="1:4" ht="15.75" x14ac:dyDescent="0.25">
      <c r="A1491" s="79" t="s">
        <v>385</v>
      </c>
      <c r="B1491" s="78"/>
      <c r="C1491" s="78"/>
      <c r="D1491" s="78"/>
    </row>
    <row r="1492" spans="1:4" ht="15.75" x14ac:dyDescent="0.25">
      <c r="A1492" s="79" t="s">
        <v>383</v>
      </c>
      <c r="B1492" s="78"/>
      <c r="C1492" s="78"/>
      <c r="D1492" s="78"/>
    </row>
  </sheetData>
  <mergeCells count="5">
    <mergeCell ref="A1:D1"/>
    <mergeCell ref="A3:D3"/>
    <mergeCell ref="A5:D5"/>
    <mergeCell ref="A1486:D1486"/>
    <mergeCell ref="A1484:D1484"/>
  </mergeCells>
  <pageMargins left="0.19685039370078741" right="0.19685039370078741" top="0.39370078740157483" bottom="0.39370078740157483" header="0.19685039370078741" footer="0.19685039370078741"/>
  <pageSetup paperSize="9" firstPageNumber="5" orientation="landscape" useFirstPageNumber="1" r:id="rId1"/>
  <headerFooter>
    <oddFooter>&amp;C&amp;"Times New Roman,Uobičajeno"&amp;10&amp;P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7</vt:i4>
      </vt:variant>
    </vt:vector>
  </HeadingPairs>
  <TitlesOfParts>
    <vt:vector size="11" baseType="lpstr">
      <vt:lpstr>Sažetak </vt:lpstr>
      <vt:lpstr>Opći dio-Račun P i R</vt:lpstr>
      <vt:lpstr>Opći dio-Račun financiranja</vt:lpstr>
      <vt:lpstr>Posebni dio</vt:lpstr>
      <vt:lpstr>'Opći dio-Račun financiranja'!Ispis_naslova</vt:lpstr>
      <vt:lpstr>'Opći dio-Račun P i R'!Ispis_naslova</vt:lpstr>
      <vt:lpstr>'Posebni dio'!Ispis_naslova</vt:lpstr>
      <vt:lpstr>'Opći dio-Račun financiranja'!Podrucje_ispisa</vt:lpstr>
      <vt:lpstr>'Opći dio-Račun P i R'!Podrucje_ispisa</vt:lpstr>
      <vt:lpstr>'Posebni dio'!Podrucje_ispisa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VANPRORAČUNSKI</dc:title>
  <dc:creator>Tina Prašnički</dc:creator>
  <cp:lastModifiedBy>Tina Prašnički</cp:lastModifiedBy>
  <cp:lastPrinted>2021-11-29T10:14:15Z</cp:lastPrinted>
  <dcterms:created xsi:type="dcterms:W3CDTF">2016-08-18T09:37:18Z</dcterms:created>
  <dcterms:modified xsi:type="dcterms:W3CDTF">2021-11-29T10:16:35Z</dcterms:modified>
</cp:coreProperties>
</file>